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11.22\財政課\業務別\05決算統計\30　公営企業決算状況調査【準公決算統計】\09 経営比較分析表\R7\04.県回答\"/>
    </mc:Choice>
  </mc:AlternateContent>
  <workbookProtection workbookAlgorithmName="SHA-512" workbookHashValue="p++//UDZ9IJNeB9QDyocnlEsDwPSn8Ajei6USWaoYZLC93YfdDjvQ/JEMFTT9RIi47TM6jKN4unVs+EaYfQYXg==" workbookSaltValue="zPxGEzSCGlIu2yP1MgM1cQ==" workbookSpinCount="100000" lockStructure="1"/>
  <bookViews>
    <workbookView xWindow="0" yWindow="0" windowWidth="23040" windowHeight="9096"/>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M12" i="5" l="1"/>
  <c r="AQ12" i="5"/>
  <c r="AJ11" i="5"/>
  <c r="DT10" i="5"/>
  <c r="DS10" i="5"/>
  <c r="BQ10" i="5"/>
  <c r="BP10" i="5"/>
  <c r="BD10" i="5"/>
  <c r="AS10" i="5"/>
  <c r="AJ10" i="5"/>
  <c r="AI10" i="5"/>
  <c r="F10" i="5"/>
  <c r="CX10" i="5" s="1"/>
  <c r="E10" i="5"/>
  <c r="CW10" i="5" s="1"/>
  <c r="D10" i="5"/>
  <c r="C10" i="5"/>
  <c r="DF10" i="5" s="1"/>
  <c r="B10" i="5"/>
  <c r="GK79" i="4"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PZ80" i="4" s="1"/>
  <c r="EB6" i="5"/>
  <c r="EC11" i="5" s="1"/>
  <c r="EA6" i="5"/>
  <c r="EB11" i="5" s="1"/>
  <c r="DZ6" i="5"/>
  <c r="EA11" i="5" s="1"/>
  <c r="DY6" i="5"/>
  <c r="IL90" i="4" s="1"/>
  <c r="DX6" i="5"/>
  <c r="DT12" i="5" s="1"/>
  <c r="DW6" i="5"/>
  <c r="DS12" i="5" s="1"/>
  <c r="DV6" i="5"/>
  <c r="DR12" i="5" s="1"/>
  <c r="DU6" i="5"/>
  <c r="DQ12" i="5" s="1"/>
  <c r="DT6" i="5"/>
  <c r="DP12" i="5" s="1"/>
  <c r="DS6" i="5"/>
  <c r="KO80" i="4" s="1"/>
  <c r="DR6" i="5"/>
  <c r="DS11" i="5" s="1"/>
  <c r="DQ6" i="5"/>
  <c r="DP6" i="5"/>
  <c r="DQ11" i="5" s="1"/>
  <c r="DO6" i="5"/>
  <c r="DP11" i="5" s="1"/>
  <c r="DN6" i="5"/>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QN55" i="4" s="1"/>
  <c r="CU6" i="5"/>
  <c r="PT55" i="4" s="1"/>
  <c r="CT6" i="5"/>
  <c r="CU11" i="5" s="1"/>
  <c r="CS6" i="5"/>
  <c r="CT11" i="5" s="1"/>
  <c r="CR6" i="5"/>
  <c r="FI90" i="4" s="1"/>
  <c r="CQ6" i="5"/>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CF90" i="4" s="1"/>
  <c r="BJ6" i="5"/>
  <c r="BF12" i="5" s="1"/>
  <c r="BI6" i="5"/>
  <c r="QN33" i="4" s="1"/>
  <c r="BH6" i="5"/>
  <c r="BD12" i="5" s="1"/>
  <c r="BG6" i="5"/>
  <c r="BC12" i="5" s="1"/>
  <c r="BF6" i="5"/>
  <c r="BB12" i="5" s="1"/>
  <c r="BE6" i="5"/>
  <c r="BF11" i="5" s="1"/>
  <c r="BD6" i="5"/>
  <c r="QN32" i="4" s="1"/>
  <c r="BC6" i="5"/>
  <c r="BD11" i="5" s="1"/>
  <c r="BB6" i="5"/>
  <c r="BC11" i="5" s="1"/>
  <c r="BA6" i="5"/>
  <c r="BB11" i="5" s="1"/>
  <c r="AZ6" i="5"/>
  <c r="BE90" i="4" s="1"/>
  <c r="AY6" i="5"/>
  <c r="MN33" i="4" s="1"/>
  <c r="AX6" i="5"/>
  <c r="AT12" i="5" s="1"/>
  <c r="AW6" i="5"/>
  <c r="AS12" i="5" s="1"/>
  <c r="AV6" i="5"/>
  <c r="AR12" i="5" s="1"/>
  <c r="AU6" i="5"/>
  <c r="JL33" i="4"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H6" i="5"/>
  <c r="AI11" i="5" s="1"/>
  <c r="AG6" i="5"/>
  <c r="AH11" i="5" s="1"/>
  <c r="AF6" i="5"/>
  <c r="FL32" i="4" s="1"/>
  <c r="AE6" i="5"/>
  <c r="AF11" i="5" s="1"/>
  <c r="AD6" i="5"/>
  <c r="AC6" i="5"/>
  <c r="Y12" i="5" s="1"/>
  <c r="AB6" i="5"/>
  <c r="X12" i="5" s="1"/>
  <c r="AA6" i="5"/>
  <c r="W12" i="5" s="1"/>
  <c r="Z6" i="5"/>
  <c r="V12" i="5" s="1"/>
  <c r="Y6" i="5"/>
  <c r="U12" i="5" s="1"/>
  <c r="X6" i="5"/>
  <c r="Y11" i="5" s="1"/>
  <c r="W6" i="5"/>
  <c r="X11" i="5" s="1"/>
  <c r="V6" i="5"/>
  <c r="BL32" i="4"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DG90" i="4"/>
  <c r="C90" i="4"/>
  <c r="RA81" i="4"/>
  <c r="PZ81" i="4"/>
  <c r="KO81" i="4"/>
  <c r="JN81" i="4"/>
  <c r="IM81" i="4"/>
  <c r="AZ81" i="4"/>
  <c r="RA80" i="4"/>
  <c r="NX80" i="4"/>
  <c r="MW80" i="4"/>
  <c r="JN80" i="4"/>
  <c r="GK80" i="4"/>
  <c r="DB80" i="4"/>
  <c r="CA80" i="4"/>
  <c r="AZ80" i="4"/>
  <c r="OY79" i="4"/>
  <c r="KO79" i="4"/>
  <c r="JN79" i="4"/>
  <c r="IM79" i="4"/>
  <c r="EC79" i="4"/>
  <c r="DB79" i="4"/>
  <c r="AZ79" i="4"/>
  <c r="OF56" i="4"/>
  <c r="MN56" i="4"/>
  <c r="LT56" i="4"/>
  <c r="KZ56" i="4"/>
  <c r="KF56" i="4"/>
  <c r="GZ56" i="4"/>
  <c r="GF56" i="4"/>
  <c r="BL56" i="4"/>
  <c r="OZ55" i="4"/>
  <c r="LT55" i="4"/>
  <c r="HT55" i="4"/>
  <c r="GZ55" i="4"/>
  <c r="GF55" i="4"/>
  <c r="CF55" i="4"/>
  <c r="PT54" i="4"/>
  <c r="LT54" i="4"/>
  <c r="KZ54" i="4"/>
  <c r="KF54" i="4"/>
  <c r="GZ54" i="4"/>
  <c r="GF54" i="4"/>
  <c r="CZ54" i="4"/>
  <c r="RH33" i="4"/>
  <c r="OZ33" i="4"/>
  <c r="OF33" i="4"/>
  <c r="LT33" i="4"/>
  <c r="KZ33" i="4"/>
  <c r="GF33" i="4"/>
  <c r="CZ33" i="4"/>
  <c r="AR33" i="4"/>
  <c r="X33" i="4"/>
  <c r="OZ32" i="4"/>
  <c r="OF32" i="4"/>
  <c r="HT32" i="4"/>
  <c r="GZ32" i="4"/>
  <c r="RH31" i="4"/>
  <c r="QN31" i="4"/>
  <c r="PT31" i="4"/>
  <c r="OZ31" i="4"/>
  <c r="OF31" i="4"/>
  <c r="LT31" i="4"/>
  <c r="KZ31" i="4"/>
  <c r="KF31" i="4"/>
  <c r="HT31" i="4"/>
  <c r="GZ31" i="4"/>
  <c r="GF31" i="4"/>
  <c r="CF31" i="4"/>
  <c r="LZ10" i="4"/>
  <c r="IT10" i="4"/>
  <c r="FN10" i="4"/>
  <c r="CH10" i="4"/>
  <c r="B10" i="4"/>
  <c r="PF8" i="4"/>
  <c r="LZ8" i="4"/>
  <c r="IT8" i="4"/>
  <c r="FN8" i="4"/>
  <c r="CH8" i="4"/>
  <c r="B8" i="4"/>
  <c r="B5" i="4"/>
  <c r="CA81" i="4" l="1"/>
  <c r="CB10" i="5"/>
  <c r="CV11" i="5"/>
  <c r="ER55" i="4"/>
  <c r="CL10" i="5"/>
  <c r="CZ31" i="4"/>
  <c r="X10" i="5"/>
  <c r="DH10" i="5"/>
  <c r="DT11" i="5"/>
  <c r="KF55" i="4"/>
  <c r="PT32" i="4"/>
  <c r="AR31" i="4"/>
  <c r="QN54" i="4"/>
  <c r="OZ56" i="4"/>
  <c r="PZ79" i="4"/>
  <c r="GK81" i="4"/>
  <c r="CF32" i="4"/>
  <c r="BL33" i="4"/>
  <c r="AR54" i="4"/>
  <c r="RH54" i="4"/>
  <c r="RH55" i="4"/>
  <c r="RH56" i="4"/>
  <c r="HL81" i="4"/>
  <c r="ER32" i="4"/>
  <c r="CF33" i="4"/>
  <c r="CF54" i="4"/>
  <c r="AR55" i="4"/>
  <c r="AR56" i="4"/>
  <c r="Y79" i="4"/>
  <c r="Y10" i="5"/>
  <c r="DI10" i="5"/>
  <c r="AU12" i="5"/>
  <c r="KF32" i="4"/>
  <c r="GZ33" i="4"/>
  <c r="MW81" i="4"/>
  <c r="ED10" i="5"/>
  <c r="LT32" i="4"/>
  <c r="HT54" i="4"/>
  <c r="JL56" i="4"/>
  <c r="AT10" i="5"/>
  <c r="KZ55" i="4"/>
  <c r="RH32" i="4"/>
  <c r="OZ54" i="4"/>
  <c r="NX79" i="4"/>
  <c r="CA10" i="5"/>
  <c r="CT10" i="5"/>
  <c r="BB10" i="5"/>
  <c r="EA10" i="5"/>
  <c r="CI10" i="5"/>
  <c r="AQ10" i="5"/>
  <c r="MW79" i="4"/>
  <c r="JL54" i="4"/>
  <c r="JL31" i="4"/>
  <c r="BM10" i="5"/>
  <c r="BX10" i="5"/>
  <c r="V11" i="5"/>
  <c r="BY12" i="5"/>
  <c r="HT33" i="4"/>
  <c r="DE12" i="5"/>
  <c r="Y81" i="4"/>
  <c r="DI12" i="5"/>
  <c r="EC81" i="4"/>
  <c r="DR11" i="5"/>
  <c r="IM80" i="4"/>
  <c r="EC12" i="5"/>
  <c r="OY81" i="4"/>
  <c r="EB10" i="5"/>
  <c r="CJ10" i="5"/>
  <c r="AR10" i="5"/>
  <c r="DQ10" i="5"/>
  <c r="BY10" i="5"/>
  <c r="AG10" i="5"/>
  <c r="HL79" i="4"/>
  <c r="FL54" i="4"/>
  <c r="FL31" i="4"/>
  <c r="U10" i="5"/>
  <c r="AF10" i="5"/>
  <c r="BN10" i="5"/>
  <c r="CU10" i="5"/>
  <c r="W11" i="5"/>
  <c r="AQ11" i="5"/>
  <c r="BE11" i="5"/>
  <c r="BY11" i="5"/>
  <c r="CM11" i="5"/>
  <c r="CZ32" i="4"/>
  <c r="PT33" i="4"/>
  <c r="CF56" i="4"/>
  <c r="HL80" i="4"/>
  <c r="X31" i="4"/>
  <c r="ER31" i="4"/>
  <c r="CZ55" i="4"/>
  <c r="OF55" i="4"/>
  <c r="X56" i="4"/>
  <c r="CZ56" i="4"/>
  <c r="HT56" i="4"/>
  <c r="PT56" i="4"/>
  <c r="OY80" i="4"/>
  <c r="NX81" i="4"/>
  <c r="DR10" i="5"/>
  <c r="BZ10" i="5"/>
  <c r="AH10" i="5"/>
  <c r="DG10" i="5"/>
  <c r="BO10" i="5"/>
  <c r="W10" i="5"/>
  <c r="CA79" i="4"/>
  <c r="BL54" i="4"/>
  <c r="BL31" i="4"/>
  <c r="V10" i="5"/>
  <c r="BC10" i="5"/>
  <c r="CV10" i="5"/>
  <c r="EC10" i="5"/>
  <c r="ED11" i="5"/>
  <c r="AG12" i="5"/>
  <c r="BE12" i="5"/>
  <c r="X32" i="4"/>
  <c r="ER33" i="4"/>
  <c r="OF54" i="4"/>
  <c r="GF32" i="4"/>
  <c r="KZ32" i="4"/>
  <c r="KF33" i="4"/>
  <c r="X54" i="4"/>
  <c r="ER54" i="4"/>
  <c r="X55" i="4"/>
  <c r="ER56" i="4"/>
  <c r="Y80" i="4"/>
  <c r="EC80" i="4"/>
  <c r="DB81" i="4"/>
  <c r="CK10" i="5"/>
  <c r="DE10" i="5"/>
  <c r="DP10" i="5"/>
  <c r="AG11" i="5"/>
  <c r="AU11" i="5"/>
  <c r="BO11" i="5"/>
  <c r="CI11" i="5"/>
  <c r="CW11" i="5"/>
  <c r="CW12" i="5"/>
  <c r="MN31" i="4"/>
  <c r="MN54" i="4"/>
  <c r="RA79" i="4"/>
  <c r="AU10" i="5"/>
  <c r="BE10" i="5"/>
  <c r="CM10" i="5"/>
  <c r="EE10" i="5"/>
  <c r="BF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<sst xmlns="http://schemas.openxmlformats.org/spreadsheetml/2006/main" count="262" uniqueCount="107">
  <si>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</si>
  <si>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</si>
  <si>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</si>
  <si>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</si>
  <si>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</si>
  <si>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</si>
  <si>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</si>
  <si>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</si>
  <si>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</si>
  <si>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</si>
  <si>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</si>
  <si>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</si>
  <si>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</si>
  <si>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</si>
  <si>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</si>
  <si>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</si>
  <si>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</si>
  <si>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</si>
  <si>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</si>
  <si>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</si>
  <si>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</si>
  <si>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</si>
  <si>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</si>
  <si>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</si>
  <si>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</si>
  <si>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</si>
  <si>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</si>
  <si>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</si>
  <si>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</si>
  <si>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</si>
  <si>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</si>
  <si>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</si>
  <si>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</si>
  <si>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</si>
  <si>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</si>
  <si>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</si>
  <si>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</si>
  <si>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</si>
  <si>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</si>
  <si>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</si>
  <si>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</si>
  <si>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</si>
  <si>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</si>
  <si>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</si>
  <si>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</si>
  <si>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</si>
  <si>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</si>
  <si>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</si>
  <si>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</si>
  <si>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</si>
  <si>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</si>
  <si>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</si>
  <si>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</si>
  <si>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</si>
  <si>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</si>
  <si>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</si>
  <si>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</si>
  <si>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</si>
  <si>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</si>
  <si>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</si>
  <si>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</si>
  <si>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</si>
  <si>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</si>
  <si>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</si>
  <si>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</si>
  <si>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</si>
  <si>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</si>
  <si>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</si>
  <si>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</si>
  <si>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</si>
  <si>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</si>
  <si>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</si>
  <si>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</si>
  <si>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</si>
  <si>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</si>
  <si>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</si>
  <si>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</si>
  <si>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</si>
  <si>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</si>
  <si>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</si>
  <si>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</si>
  <si>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</si>
  <si>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</si>
  <si>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</si>
  <si>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</si>
  <si>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</si>
  <si>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</si>
  <si>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</si>
  <si>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342076</t>
  </si>
  <si>
    <t>46</t>
  </si>
  <si>
    <t>02</t>
  </si>
  <si>
    <t>0</t>
  </si>
  <si>
    <t>000</t>
  </si>
  <si>
    <t>広島県　福山市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</si>
  <si>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</si>
  <si>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</si>
  <si>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</si>
  <si>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</si>
  <si>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</si>
  <si>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</si>
  <si>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</si>
  <si>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</si>
  <si>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</si>
  <si>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</si>
  <si>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「①有形固定資産減価償却率」「②管路経年化率」
「③管路更新率」
　資産の減価償却の状況を示す「①有形固定資産減価償却率」は、中津原浄水場の機械設備を更新したことにより前年度比0.24ポイント減の64.40%となりました。
　一方で、法定耐用年数を経過した管路延長の割合を示す「②管路経年化率」は、前年度比3.74ポイント増の64.56%と増加していることや浄水場や配水池については、建設から50年程度が経過し、更新時期を迎えている施設が多く残る状況を踏まえ、引き続き、限られた財源を活用した計画的・効率的な更新や投資額の平準化を行う必要があります。そこで本市では、2015年度（平成27年度）からアセットマネジメント(資産管理) 手法を活用し、過去の使用実績などから実質的な使用可能期間である使用年数基準を設定して、施設をできる限り長期間使用するなど、ライフサイクルコストの低減に取り組んでいます。
　なお、当該年度に更新した管路延長の割合を示す「③管路更新率」は、前年度比1.94ポイント減の0.72%となりましたが、５か年の「第九次配水管整備計画」に基づき、計画的な管路の更新・耐震化に取り組んでいます。</t>
    <phoneticPr fontId="5"/>
  </si>
  <si>
    <t>「①経常収支比率」、「②累計欠損金比率」、「⑤料金回収率」
　経営の健全性を示す「①経常収支比率」は有収水量の増加に伴う給水収益の増はあったものの、修繕費や委託料等の経常費用の増加により、前年度比4.89ポイント減の126.91％となりました。また、料金水準の妥当性を示す「⑤料金回収率」も、前年度比1.88ポイント減の125.85％となりましたが、①、⑤ともに100％を上回っていること、また複数年度にわたって累積した損失を示す「②累積欠損金比率」は0％であることから、単年度の事業経営に必要な経費を経常的な収益で賄えています。
「③流動比率」
　類似団体平均等と比べてかなり高い水準となっており、十分な資金残高（内部留保資金）を確保できている状況です。これは、給水収益が安定していることに加え、近年大規模な施設改良を行っていないことによるものです。
「④企業債残高対給水収益比率」
　企業債については、2003年度（平成15年度）以降新たな借入れを行っていないことから、類似団体平均等と比べて非常に低い水準となっています。
「⑥給水原価」
　類似団体平均等と比べて高い水準になっており、継続した経営コスト縮減に取り組んでいます。前年度は年間総有収水量が増加し、修繕費等の費用が減少したことにより、減少しましたが、当年度は有収水量が増加したものの、修繕費や委託料等の費用が増加した影響から増加しました。
「⑦施設利用率」
　一日平均配水量の増加に伴い、前年度から増加しています。類似団体平均等と比べて高い水準を維持しており、引き続き、効率的な施設の運営に努めていきます。
「⑧契約率」
　新規使用開始があったため、前年度から増加していますが、不安定な景気動向などから今後の大幅な増加は期待できないものと見込んでいます。</t>
    <phoneticPr fontId="5"/>
  </si>
  <si>
    <t>　工業用水道事業を取り巻く経営環境は、新規の需要や契約水量の増加が期待できないことから、給水収益の伸びは見込めないものと予測しています。一方、管路の布設替えを始め、老朽化した浄水場など施設の更新・耐震化などの事業費が継続して必要となることから、大変厳しい状況が続くものと見込んでいます。
　このような状況に対応するため、2022年（令和4年）3月に経営の基本計画である「福山市上下水道事業中長期ビジョン（経営戦略）」の改定を行うともに、今後5年間の具体的な取組を示す「後期実施計画」を策定しました。
　工業用水道は、産業活動に不可欠な「産業の血液」として重要なインフラであります。これからも、工業用水を安定的に供給するため、限られた財源を有効活用し、重要度・優先度を踏まえた施設の更新・耐震化に取り組むなど、より一層の経営健全化と市民サービスの維持・向上に取り組むことで、将来にわたって持続可能な事業経営を行い、需要者に信頼される工業用水道事業をめざ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</si>
</sst>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7" fillId="0" borderId="8" xfId="0" applyFont="1" applyFill="1" applyBorder="1" applyAlignment="1" applyProtection="1">
      <alignment horizontal="left" vertical="top" wrapText="1"/>
      <protection locked="0"/>
    </xf>
    <xf numFmtId="0" fontId="17" fillId="0" borderId="0" xfId="0" applyFont="1" applyFill="1" applyAlignment="1" applyProtection="1">
      <alignment horizontal="left" vertical="top" wrapText="1"/>
      <protection locked="0"/>
    </xf>
    <xf numFmtId="0" fontId="17" fillId="0" borderId="9" xfId="0" applyFont="1" applyFill="1" applyBorder="1" applyAlignment="1" applyProtection="1">
      <alignment horizontal="left" vertical="top" wrapText="1"/>
      <protection locked="0"/>
    </xf>
    <xf numFmtId="0" fontId="17" fillId="0" borderId="10"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17" fillId="0" borderId="11" xfId="0" applyFont="1" applyFill="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62.8</c:v>
                </c:pt>
                <c:pt idx="1">
                  <c:v>64.03</c:v>
                </c:pt>
                <c:pt idx="2">
                  <c:v>65.84</c:v>
                </c:pt>
                <c:pt idx="3">
                  <c:v>64.64</c:v>
                </c:pt>
                <c:pt idx="4">
                  <c:v>64.400000000000006</c:v>
                </c:pt>
              </c:numCache>
            </c:numRef>
          </c:val>
          <c:extLst>
            <c:ext xmlns:c16="http://schemas.microsoft.com/office/drawing/2014/chart" uri="{C3380CC4-5D6E-409C-BE32-E72D297353CC}">
              <c16:uniqueId val="{00000000-3BEF-4E67-B781-21772329E1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3BEF-4E67-B781-21772329E19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9C-4F2F-B079-3D57CDC4C9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009C-4F2F-B079-3D57CDC4C9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136.30000000000001</c:v>
                </c:pt>
                <c:pt idx="1">
                  <c:v>143.41</c:v>
                </c:pt>
                <c:pt idx="2">
                  <c:v>125.89</c:v>
                </c:pt>
                <c:pt idx="3">
                  <c:v>131.80000000000001</c:v>
                </c:pt>
                <c:pt idx="4">
                  <c:v>126.91</c:v>
                </c:pt>
              </c:numCache>
            </c:numRef>
          </c:val>
          <c:extLst>
            <c:ext xmlns:c16="http://schemas.microsoft.com/office/drawing/2014/chart" uri="{C3380CC4-5D6E-409C-BE32-E72D297353CC}">
              <c16:uniqueId val="{00000000-FDD4-4342-BE22-AD181EB52E1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FDD4-4342-BE22-AD181EB52E1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61.44</c:v>
                </c:pt>
                <c:pt idx="1">
                  <c:v>61.46</c:v>
                </c:pt>
                <c:pt idx="2">
                  <c:v>61.98</c:v>
                </c:pt>
                <c:pt idx="3">
                  <c:v>60.82</c:v>
                </c:pt>
                <c:pt idx="4">
                  <c:v>64.56</c:v>
                </c:pt>
              </c:numCache>
            </c:numRef>
          </c:val>
          <c:extLst>
            <c:ext xmlns:c16="http://schemas.microsoft.com/office/drawing/2014/chart" uri="{C3380CC4-5D6E-409C-BE32-E72D297353CC}">
              <c16:uniqueId val="{00000000-6786-429E-8298-A81D558AF9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6786-429E-8298-A81D558AF9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1.54</c:v>
                </c:pt>
                <c:pt idx="3">
                  <c:v>2.66</c:v>
                </c:pt>
                <c:pt idx="4">
                  <c:v>0.72</c:v>
                </c:pt>
              </c:numCache>
            </c:numRef>
          </c:val>
          <c:extLst>
            <c:ext xmlns:c16="http://schemas.microsoft.com/office/drawing/2014/chart" uri="{C3380CC4-5D6E-409C-BE32-E72D297353CC}">
              <c16:uniqueId val="{00000000-9F1F-4E73-9206-65ED8B0C87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9F1F-4E73-9206-65ED8B0C87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1690.82</c:v>
                </c:pt>
                <c:pt idx="1">
                  <c:v>1549.83</c:v>
                </c:pt>
                <c:pt idx="2">
                  <c:v>1691.5</c:v>
                </c:pt>
                <c:pt idx="3">
                  <c:v>2133.16</c:v>
                </c:pt>
                <c:pt idx="4">
                  <c:v>989.74</c:v>
                </c:pt>
              </c:numCache>
            </c:numRef>
          </c:val>
          <c:extLst>
            <c:ext xmlns:c16="http://schemas.microsoft.com/office/drawing/2014/chart" uri="{C3380CC4-5D6E-409C-BE32-E72D297353CC}">
              <c16:uniqueId val="{00000000-9B7A-42EF-9D90-24CF01B43C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9B7A-42EF-9D90-24CF01B43C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33.409999999999997</c:v>
                </c:pt>
                <c:pt idx="1">
                  <c:v>23.91</c:v>
                </c:pt>
                <c:pt idx="2">
                  <c:v>18.09</c:v>
                </c:pt>
                <c:pt idx="3">
                  <c:v>12.08</c:v>
                </c:pt>
                <c:pt idx="4">
                  <c:v>7.29</c:v>
                </c:pt>
              </c:numCache>
            </c:numRef>
          </c:val>
          <c:extLst>
            <c:ext xmlns:c16="http://schemas.microsoft.com/office/drawing/2014/chart" uri="{C3380CC4-5D6E-409C-BE32-E72D297353CC}">
              <c16:uniqueId val="{00000000-07FD-4094-9A18-C5CAB73631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07FD-4094-9A18-C5CAB73631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137.46</c:v>
                </c:pt>
                <c:pt idx="1">
                  <c:v>144.87</c:v>
                </c:pt>
                <c:pt idx="2">
                  <c:v>121.55</c:v>
                </c:pt>
                <c:pt idx="3">
                  <c:v>127.73</c:v>
                </c:pt>
                <c:pt idx="4">
                  <c:v>125.85</c:v>
                </c:pt>
              </c:numCache>
            </c:numRef>
          </c:val>
          <c:extLst>
            <c:ext xmlns:c16="http://schemas.microsoft.com/office/drawing/2014/chart" uri="{C3380CC4-5D6E-409C-BE32-E72D297353CC}">
              <c16:uniqueId val="{00000000-9DE4-45A1-9697-69A4B8D7E5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9DE4-45A1-9697-69A4B8D7E5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22.63</c:v>
                </c:pt>
                <c:pt idx="1">
                  <c:v>21.47</c:v>
                </c:pt>
                <c:pt idx="2">
                  <c:v>25.13</c:v>
                </c:pt>
                <c:pt idx="3">
                  <c:v>24.18</c:v>
                </c:pt>
                <c:pt idx="4">
                  <c:v>24.51</c:v>
                </c:pt>
              </c:numCache>
            </c:numRef>
          </c:val>
          <c:extLst>
            <c:ext xmlns:c16="http://schemas.microsoft.com/office/drawing/2014/chart" uri="{C3380CC4-5D6E-409C-BE32-E72D297353CC}">
              <c16:uniqueId val="{00000000-EBB8-4296-A3B4-348A004323C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EBB8-4296-A3B4-348A004323C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79.03</c:v>
                </c:pt>
                <c:pt idx="1">
                  <c:v>83.4</c:v>
                </c:pt>
                <c:pt idx="2">
                  <c:v>81.790000000000006</c:v>
                </c:pt>
                <c:pt idx="3">
                  <c:v>82.37</c:v>
                </c:pt>
                <c:pt idx="4">
                  <c:v>83.76</c:v>
                </c:pt>
              </c:numCache>
            </c:numRef>
          </c:val>
          <c:extLst>
            <c:ext xmlns:c16="http://schemas.microsoft.com/office/drawing/2014/chart" uri="{C3380CC4-5D6E-409C-BE32-E72D297353CC}">
              <c16:uniqueId val="{00000000-5E8A-4A65-A353-54D5A22B77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5E8A-4A65-A353-54D5A22B77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80.209999999999994</c:v>
                </c:pt>
                <c:pt idx="1">
                  <c:v>80.209999999999994</c:v>
                </c:pt>
                <c:pt idx="2">
                  <c:v>83.28</c:v>
                </c:pt>
                <c:pt idx="3">
                  <c:v>83.3</c:v>
                </c:pt>
                <c:pt idx="4">
                  <c:v>84.48</c:v>
                </c:pt>
              </c:numCache>
            </c:numRef>
          </c:val>
          <c:extLst>
            <c:ext xmlns:c16="http://schemas.microsoft.com/office/drawing/2014/chart" uri="{C3380CC4-5D6E-409C-BE32-E72D297353CC}">
              <c16:uniqueId val="{00000000-0167-46D4-9198-3F5385AB355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0167-46D4-9198-3F5385AB355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T1" zoomScale="85" zoomScaleNormal="85" workbookViewId="0">
      <selection activeCell="SM68" sqref="SM68:TA8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広島県　福山市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293000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245414</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95.4</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27</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247525</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136.30000000000001</v>
      </c>
      <c r="Y32" s="121"/>
      <c r="Z32" s="121"/>
      <c r="AA32" s="121"/>
      <c r="AB32" s="121"/>
      <c r="AC32" s="121"/>
      <c r="AD32" s="121"/>
      <c r="AE32" s="121"/>
      <c r="AF32" s="121"/>
      <c r="AG32" s="121"/>
      <c r="AH32" s="121"/>
      <c r="AI32" s="121"/>
      <c r="AJ32" s="121"/>
      <c r="AK32" s="121"/>
      <c r="AL32" s="121"/>
      <c r="AM32" s="121"/>
      <c r="AN32" s="121"/>
      <c r="AO32" s="121"/>
      <c r="AP32" s="121"/>
      <c r="AQ32" s="122"/>
      <c r="AR32" s="120">
        <f>データ!U6</f>
        <v>143.41</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125.89</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131.80000000000001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126.91</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1690.82</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1549.83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1691.5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2133.16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989.74</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33.409999999999997</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23.91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18.09</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12.08</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7.29</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137.46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144.87</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121.55</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127.73</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125.85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22.63</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21.47</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25.13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24.18</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24.51</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79.03</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83.4</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81.790000000000006</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82.37</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83.76</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80.209999999999994</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80.209999999999994</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83.28</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83.3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84.48</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62.8</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64.03</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65.84</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64.64</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64.400000000000006</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61.44</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61.46</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61.98</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60.82</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64.56</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1.54</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2.66</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0.72</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60.35</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61.07</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61.99</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62.44</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62.28</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52.07</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50.36</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51.48</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52.79</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53.56</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0.5</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0.2</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0.24</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0.31</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0.22</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VCpxLqji/z4jcsdbngYp+M7CPHvvLJABKQKsnXDhSDGXmZ5YX+bqQZklnKzdoBnmR6ZStvNcrymM47P1/LupAA==" saltValue="hyN5gyCK3nbhxW2V4q60g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136.30000000000001</v>
      </c>
      <c r="U6" s="35">
        <f>U7</f>
        <v>143.41</v>
      </c>
      <c r="V6" s="35">
        <f>V7</f>
        <v>125.89</v>
      </c>
      <c r="W6" s="35">
        <f>W7</f>
        <v>131.80000000000001</v>
      </c>
      <c r="X6" s="35">
        <f t="shared" si="3"/>
        <v>126.91</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1690.82</v>
      </c>
      <c r="AQ6" s="35">
        <f>AQ7</f>
        <v>1549.83</v>
      </c>
      <c r="AR6" s="35">
        <f>AR7</f>
        <v>1691.5</v>
      </c>
      <c r="AS6" s="35">
        <f>AS7</f>
        <v>2133.16</v>
      </c>
      <c r="AT6" s="35">
        <f t="shared" si="3"/>
        <v>989.74</v>
      </c>
      <c r="AU6" s="35">
        <f t="shared" si="3"/>
        <v>380.84</v>
      </c>
      <c r="AV6" s="35">
        <f t="shared" si="3"/>
        <v>424.64</v>
      </c>
      <c r="AW6" s="35">
        <f t="shared" si="3"/>
        <v>427.23</v>
      </c>
      <c r="AX6" s="35">
        <f t="shared" si="3"/>
        <v>454.07</v>
      </c>
      <c r="AY6" s="35">
        <f t="shared" si="3"/>
        <v>381.88</v>
      </c>
      <c r="AZ6" s="33" t="str">
        <f>IF(AZ7="-","【-】","【"&amp;SUBSTITUTE(TEXT(AZ7,"#,##0.00"),"-","△")&amp;"】")</f>
        <v>【439.16】</v>
      </c>
      <c r="BA6" s="35">
        <f t="shared" si="3"/>
        <v>33.409999999999997</v>
      </c>
      <c r="BB6" s="35">
        <f>BB7</f>
        <v>23.91</v>
      </c>
      <c r="BC6" s="35">
        <f>BC7</f>
        <v>18.09</v>
      </c>
      <c r="BD6" s="35">
        <f>BD7</f>
        <v>12.08</v>
      </c>
      <c r="BE6" s="35">
        <f t="shared" si="3"/>
        <v>7.29</v>
      </c>
      <c r="BF6" s="35">
        <f t="shared" si="3"/>
        <v>225.72</v>
      </c>
      <c r="BG6" s="35">
        <f t="shared" si="3"/>
        <v>217.8</v>
      </c>
      <c r="BH6" s="35">
        <f t="shared" si="3"/>
        <v>216.05</v>
      </c>
      <c r="BI6" s="35">
        <f t="shared" si="3"/>
        <v>213.13</v>
      </c>
      <c r="BJ6" s="35">
        <f t="shared" si="3"/>
        <v>213.1</v>
      </c>
      <c r="BK6" s="33" t="str">
        <f>IF(BK7="-","【-】","【"&amp;SUBSTITUTE(TEXT(BK7,"#,##0.00"),"-","△")&amp;"】")</f>
        <v>【227.97】</v>
      </c>
      <c r="BL6" s="35">
        <f t="shared" si="3"/>
        <v>137.46</v>
      </c>
      <c r="BM6" s="35">
        <f>BM7</f>
        <v>144.87</v>
      </c>
      <c r="BN6" s="35">
        <f>BN7</f>
        <v>121.55</v>
      </c>
      <c r="BO6" s="35">
        <f>BO7</f>
        <v>127.73</v>
      </c>
      <c r="BP6" s="35">
        <f t="shared" si="3"/>
        <v>125.85</v>
      </c>
      <c r="BQ6" s="35">
        <f t="shared" si="3"/>
        <v>116.75</v>
      </c>
      <c r="BR6" s="35">
        <f t="shared" si="3"/>
        <v>115.48</v>
      </c>
      <c r="BS6" s="35">
        <f t="shared" si="3"/>
        <v>109.91</v>
      </c>
      <c r="BT6" s="35">
        <f t="shared" si="3"/>
        <v>111.83</v>
      </c>
      <c r="BU6" s="35">
        <f t="shared" si="3"/>
        <v>108.95</v>
      </c>
      <c r="BV6" s="33" t="str">
        <f>IF(BV7="-","【-】","【"&amp;SUBSTITUTE(TEXT(BV7,"#,##0.00"),"-","△")&amp;"】")</f>
        <v>【107.69】</v>
      </c>
      <c r="BW6" s="35">
        <f t="shared" si="3"/>
        <v>22.63</v>
      </c>
      <c r="BX6" s="35">
        <f>BX7</f>
        <v>21.47</v>
      </c>
      <c r="BY6" s="35">
        <f>BY7</f>
        <v>25.13</v>
      </c>
      <c r="BZ6" s="35">
        <f>BZ7</f>
        <v>24.18</v>
      </c>
      <c r="CA6" s="35">
        <f t="shared" si="3"/>
        <v>24.51</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79.03</v>
      </c>
      <c r="CI6" s="35">
        <f>CI7</f>
        <v>83.4</v>
      </c>
      <c r="CJ6" s="35">
        <f>CJ7</f>
        <v>81.790000000000006</v>
      </c>
      <c r="CK6" s="35">
        <f>CK7</f>
        <v>82.37</v>
      </c>
      <c r="CL6" s="35">
        <f t="shared" si="5"/>
        <v>83.76</v>
      </c>
      <c r="CM6" s="35">
        <f t="shared" si="5"/>
        <v>56</v>
      </c>
      <c r="CN6" s="35">
        <f t="shared" si="5"/>
        <v>56.81</v>
      </c>
      <c r="CO6" s="35">
        <f t="shared" si="5"/>
        <v>55.65</v>
      </c>
      <c r="CP6" s="35">
        <f t="shared" si="5"/>
        <v>54.73</v>
      </c>
      <c r="CQ6" s="35">
        <f t="shared" si="5"/>
        <v>54.32</v>
      </c>
      <c r="CR6" s="33" t="str">
        <f>IF(CR7="-","【-】","【"&amp;SUBSTITUTE(TEXT(CR7,"#,##0.00"),"-","△")&amp;"】")</f>
        <v>【52.31】</v>
      </c>
      <c r="CS6" s="35">
        <f t="shared" ref="CS6:DB6" si="6">CS7</f>
        <v>80.209999999999994</v>
      </c>
      <c r="CT6" s="35">
        <f>CT7</f>
        <v>80.209999999999994</v>
      </c>
      <c r="CU6" s="35">
        <f>CU7</f>
        <v>83.28</v>
      </c>
      <c r="CV6" s="35">
        <f>CV7</f>
        <v>83.3</v>
      </c>
      <c r="CW6" s="35">
        <f t="shared" si="6"/>
        <v>84.48</v>
      </c>
      <c r="CX6" s="35">
        <f t="shared" si="6"/>
        <v>80.08</v>
      </c>
      <c r="CY6" s="35">
        <f t="shared" si="6"/>
        <v>79.69</v>
      </c>
      <c r="CZ6" s="35">
        <f t="shared" si="6"/>
        <v>78.66</v>
      </c>
      <c r="DA6" s="35">
        <f t="shared" si="6"/>
        <v>80.2</v>
      </c>
      <c r="DB6" s="35">
        <f t="shared" si="6"/>
        <v>79.72</v>
      </c>
      <c r="DC6" s="33" t="str">
        <f>IF(DC7="-","【-】","【"&amp;SUBSTITUTE(TEXT(DC7,"#,##0.00"),"-","△")&amp;"】")</f>
        <v>【77.20】</v>
      </c>
      <c r="DD6" s="35">
        <f t="shared" ref="DD6:DM6" si="7">DD7</f>
        <v>62.8</v>
      </c>
      <c r="DE6" s="35">
        <f>DE7</f>
        <v>64.03</v>
      </c>
      <c r="DF6" s="35">
        <f>DF7</f>
        <v>65.84</v>
      </c>
      <c r="DG6" s="35">
        <f>DG7</f>
        <v>64.64</v>
      </c>
      <c r="DH6" s="35">
        <f t="shared" si="7"/>
        <v>64.400000000000006</v>
      </c>
      <c r="DI6" s="35">
        <f t="shared" si="7"/>
        <v>60.35</v>
      </c>
      <c r="DJ6" s="35">
        <f t="shared" si="7"/>
        <v>61.07</v>
      </c>
      <c r="DK6" s="35">
        <f t="shared" si="7"/>
        <v>61.99</v>
      </c>
      <c r="DL6" s="35">
        <f t="shared" si="7"/>
        <v>62.44</v>
      </c>
      <c r="DM6" s="35">
        <f t="shared" si="7"/>
        <v>62.28</v>
      </c>
      <c r="DN6" s="33" t="str">
        <f>IF(DN7="-","【-】","【"&amp;SUBSTITUTE(TEXT(DN7,"#,##0.00"),"-","△")&amp;"】")</f>
        <v>【61.29】</v>
      </c>
      <c r="DO6" s="35">
        <f t="shared" ref="DO6:DX6" si="8">DO7</f>
        <v>61.44</v>
      </c>
      <c r="DP6" s="35">
        <f>DP7</f>
        <v>61.46</v>
      </c>
      <c r="DQ6" s="35">
        <f>DQ7</f>
        <v>61.98</v>
      </c>
      <c r="DR6" s="35">
        <f>DR7</f>
        <v>60.82</v>
      </c>
      <c r="DS6" s="35">
        <f t="shared" si="8"/>
        <v>64.56</v>
      </c>
      <c r="DT6" s="35">
        <f t="shared" si="8"/>
        <v>52.07</v>
      </c>
      <c r="DU6" s="35">
        <f t="shared" si="8"/>
        <v>50.36</v>
      </c>
      <c r="DV6" s="35">
        <f t="shared" si="8"/>
        <v>51.48</v>
      </c>
      <c r="DW6" s="35">
        <f t="shared" si="8"/>
        <v>52.79</v>
      </c>
      <c r="DX6" s="35">
        <f t="shared" si="8"/>
        <v>53.56</v>
      </c>
      <c r="DY6" s="33" t="str">
        <f>IF(DY7="-","【-】","【"&amp;SUBSTITUTE(TEXT(DY7,"#,##0.00"),"-","△")&amp;"】")</f>
        <v>【50.74】</v>
      </c>
      <c r="DZ6" s="35">
        <f t="shared" ref="DZ6:EI6" si="9">DZ7</f>
        <v>0</v>
      </c>
      <c r="EA6" s="35">
        <f>EA7</f>
        <v>0</v>
      </c>
      <c r="EB6" s="35">
        <f>EB7</f>
        <v>1.54</v>
      </c>
      <c r="EC6" s="35">
        <f>EC7</f>
        <v>2.66</v>
      </c>
      <c r="ED6" s="35">
        <f t="shared" si="9"/>
        <v>0.72</v>
      </c>
      <c r="EE6" s="35">
        <f t="shared" si="9"/>
        <v>0.5</v>
      </c>
      <c r="EF6" s="35">
        <f t="shared" si="9"/>
        <v>0.2</v>
      </c>
      <c r="EG6" s="35">
        <f t="shared" si="9"/>
        <v>0.24</v>
      </c>
      <c r="EH6" s="35">
        <f t="shared" si="9"/>
        <v>0.31</v>
      </c>
      <c r="EI6" s="35">
        <f t="shared" si="9"/>
        <v>0.22</v>
      </c>
      <c r="EJ6" s="33" t="str">
        <f>IF(EJ7="-","【-】","【"&amp;SUBSTITUTE(TEXT(EJ7,"#,##0.00"),"-","△")&amp;"】")</f>
        <v>【0.20】</v>
      </c>
    </row>
    <row r="7" spans="1:140" s="36" customFormat="1" x14ac:dyDescent="0.2">
      <c r="A7"/>
      <c r="B7" s="37" t="s">
        <v>87</v>
      </c>
      <c r="C7" s="37" t="s">
        <v>88</v>
      </c>
      <c r="D7" s="37" t="s">
        <v>89</v>
      </c>
      <c r="E7" s="37" t="s">
        <v>90</v>
      </c>
      <c r="F7" s="37" t="s">
        <v>91</v>
      </c>
      <c r="G7" s="37" t="s">
        <v>92</v>
      </c>
      <c r="H7" s="37" t="s">
        <v>93</v>
      </c>
      <c r="I7" s="37" t="s">
        <v>94</v>
      </c>
      <c r="J7" s="37" t="s">
        <v>95</v>
      </c>
      <c r="K7" s="38">
        <v>293000</v>
      </c>
      <c r="L7" s="37" t="s">
        <v>96</v>
      </c>
      <c r="M7" s="38">
        <v>1</v>
      </c>
      <c r="N7" s="38">
        <v>245414</v>
      </c>
      <c r="O7" s="39" t="s">
        <v>97</v>
      </c>
      <c r="P7" s="39">
        <v>95.4</v>
      </c>
      <c r="Q7" s="38">
        <v>27</v>
      </c>
      <c r="R7" s="38">
        <v>247525</v>
      </c>
      <c r="S7" s="37" t="s">
        <v>98</v>
      </c>
      <c r="T7" s="40">
        <v>136.30000000000001</v>
      </c>
      <c r="U7" s="40">
        <v>143.41</v>
      </c>
      <c r="V7" s="40">
        <v>125.89</v>
      </c>
      <c r="W7" s="40">
        <v>131.80000000000001</v>
      </c>
      <c r="X7" s="40">
        <v>126.91</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1690.82</v>
      </c>
      <c r="AQ7" s="40">
        <v>1549.83</v>
      </c>
      <c r="AR7" s="40">
        <v>1691.5</v>
      </c>
      <c r="AS7" s="40">
        <v>2133.16</v>
      </c>
      <c r="AT7" s="40">
        <v>989.74</v>
      </c>
      <c r="AU7" s="40">
        <v>380.84</v>
      </c>
      <c r="AV7" s="40">
        <v>424.64</v>
      </c>
      <c r="AW7" s="40">
        <v>427.23</v>
      </c>
      <c r="AX7" s="40">
        <v>454.07</v>
      </c>
      <c r="AY7" s="40">
        <v>381.88</v>
      </c>
      <c r="AZ7" s="40">
        <v>439.16</v>
      </c>
      <c r="BA7" s="40">
        <v>33.409999999999997</v>
      </c>
      <c r="BB7" s="40">
        <v>23.91</v>
      </c>
      <c r="BC7" s="40">
        <v>18.09</v>
      </c>
      <c r="BD7" s="40">
        <v>12.08</v>
      </c>
      <c r="BE7" s="40">
        <v>7.29</v>
      </c>
      <c r="BF7" s="40">
        <v>225.72</v>
      </c>
      <c r="BG7" s="40">
        <v>217.8</v>
      </c>
      <c r="BH7" s="40">
        <v>216.05</v>
      </c>
      <c r="BI7" s="40">
        <v>213.13</v>
      </c>
      <c r="BJ7" s="40">
        <v>213.1</v>
      </c>
      <c r="BK7" s="40">
        <v>227.97</v>
      </c>
      <c r="BL7" s="40">
        <v>137.46</v>
      </c>
      <c r="BM7" s="40">
        <v>144.87</v>
      </c>
      <c r="BN7" s="40">
        <v>121.55</v>
      </c>
      <c r="BO7" s="40">
        <v>127.73</v>
      </c>
      <c r="BP7" s="40">
        <v>125.85</v>
      </c>
      <c r="BQ7" s="40">
        <v>116.75</v>
      </c>
      <c r="BR7" s="40">
        <v>115.48</v>
      </c>
      <c r="BS7" s="40">
        <v>109.91</v>
      </c>
      <c r="BT7" s="40">
        <v>111.83</v>
      </c>
      <c r="BU7" s="40">
        <v>108.95</v>
      </c>
      <c r="BV7" s="40">
        <v>107.69</v>
      </c>
      <c r="BW7" s="40">
        <v>22.63</v>
      </c>
      <c r="BX7" s="40">
        <v>21.47</v>
      </c>
      <c r="BY7" s="40">
        <v>25.13</v>
      </c>
      <c r="BZ7" s="40">
        <v>24.18</v>
      </c>
      <c r="CA7" s="40">
        <v>24.51</v>
      </c>
      <c r="CB7" s="40">
        <v>17.22</v>
      </c>
      <c r="CC7" s="40">
        <v>17.440000000000001</v>
      </c>
      <c r="CD7" s="40">
        <v>18.62</v>
      </c>
      <c r="CE7" s="40">
        <v>18.36</v>
      </c>
      <c r="CF7" s="40">
        <v>18.88</v>
      </c>
      <c r="CG7" s="40">
        <v>20.260000000000002</v>
      </c>
      <c r="CH7" s="40">
        <v>79.03</v>
      </c>
      <c r="CI7" s="40">
        <v>83.4</v>
      </c>
      <c r="CJ7" s="40">
        <v>81.790000000000006</v>
      </c>
      <c r="CK7" s="40">
        <v>82.37</v>
      </c>
      <c r="CL7" s="40">
        <v>83.76</v>
      </c>
      <c r="CM7" s="40">
        <v>56</v>
      </c>
      <c r="CN7" s="40">
        <v>56.81</v>
      </c>
      <c r="CO7" s="40">
        <v>55.65</v>
      </c>
      <c r="CP7" s="40">
        <v>54.73</v>
      </c>
      <c r="CQ7" s="40">
        <v>54.32</v>
      </c>
      <c r="CR7" s="40">
        <v>52.31</v>
      </c>
      <c r="CS7" s="40">
        <v>80.209999999999994</v>
      </c>
      <c r="CT7" s="40">
        <v>80.209999999999994</v>
      </c>
      <c r="CU7" s="40">
        <v>83.28</v>
      </c>
      <c r="CV7" s="40">
        <v>83.3</v>
      </c>
      <c r="CW7" s="40">
        <v>84.48</v>
      </c>
      <c r="CX7" s="40">
        <v>80.08</v>
      </c>
      <c r="CY7" s="40">
        <v>79.69</v>
      </c>
      <c r="CZ7" s="40">
        <v>78.66</v>
      </c>
      <c r="DA7" s="40">
        <v>80.2</v>
      </c>
      <c r="DB7" s="40">
        <v>79.72</v>
      </c>
      <c r="DC7" s="40">
        <v>77.2</v>
      </c>
      <c r="DD7" s="40">
        <v>62.8</v>
      </c>
      <c r="DE7" s="40">
        <v>64.03</v>
      </c>
      <c r="DF7" s="40">
        <v>65.84</v>
      </c>
      <c r="DG7" s="40">
        <v>64.64</v>
      </c>
      <c r="DH7" s="40">
        <v>64.400000000000006</v>
      </c>
      <c r="DI7" s="40">
        <v>60.35</v>
      </c>
      <c r="DJ7" s="40">
        <v>61.07</v>
      </c>
      <c r="DK7" s="40">
        <v>61.99</v>
      </c>
      <c r="DL7" s="40">
        <v>62.44</v>
      </c>
      <c r="DM7" s="40">
        <v>62.28</v>
      </c>
      <c r="DN7" s="40">
        <v>61.29</v>
      </c>
      <c r="DO7" s="40">
        <v>61.44</v>
      </c>
      <c r="DP7" s="40">
        <v>61.46</v>
      </c>
      <c r="DQ7" s="40">
        <v>61.98</v>
      </c>
      <c r="DR7" s="40">
        <v>60.82</v>
      </c>
      <c r="DS7" s="40">
        <v>64.56</v>
      </c>
      <c r="DT7" s="40">
        <v>52.07</v>
      </c>
      <c r="DU7" s="40">
        <v>50.36</v>
      </c>
      <c r="DV7" s="40">
        <v>51.48</v>
      </c>
      <c r="DW7" s="40">
        <v>52.79</v>
      </c>
      <c r="DX7" s="40">
        <v>53.56</v>
      </c>
      <c r="DY7" s="40">
        <v>50.74</v>
      </c>
      <c r="DZ7" s="40">
        <v>0</v>
      </c>
      <c r="EA7" s="40">
        <v>0</v>
      </c>
      <c r="EB7" s="40">
        <v>1.54</v>
      </c>
      <c r="EC7" s="40">
        <v>2.66</v>
      </c>
      <c r="ED7" s="40">
        <v>0.72</v>
      </c>
      <c r="EE7" s="40">
        <v>0.5</v>
      </c>
      <c r="EF7" s="40">
        <v>0.2</v>
      </c>
      <c r="EG7" s="40">
        <v>0.24</v>
      </c>
      <c r="EH7" s="40">
        <v>0.31</v>
      </c>
      <c r="EI7" s="40">
        <v>0.22</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136.30000000000001</v>
      </c>
      <c r="V11" s="48">
        <f>IF(U6="-",NA(),U6)</f>
        <v>143.41</v>
      </c>
      <c r="W11" s="48">
        <f>IF(V6="-",NA(),V6)</f>
        <v>125.89</v>
      </c>
      <c r="X11" s="48">
        <f>IF(W6="-",NA(),W6)</f>
        <v>131.80000000000001</v>
      </c>
      <c r="Y11" s="48">
        <f>IF(X6="-",NA(),X6)</f>
        <v>126.91</v>
      </c>
      <c r="AE11" s="47" t="s">
        <v>23</v>
      </c>
      <c r="AF11" s="48">
        <f>IF(AE6="-",NA(),AE6)</f>
        <v>0</v>
      </c>
      <c r="AG11" s="48">
        <f>IF(AF6="-",NA(),AF6)</f>
        <v>0</v>
      </c>
      <c r="AH11" s="48">
        <f>IF(AG6="-",NA(),AG6)</f>
        <v>0</v>
      </c>
      <c r="AI11" s="48">
        <f>IF(AH6="-",NA(),AH6)</f>
        <v>0</v>
      </c>
      <c r="AJ11" s="48">
        <f>IF(AI6="-",NA(),AI6)</f>
        <v>0</v>
      </c>
      <c r="AP11" s="47" t="s">
        <v>23</v>
      </c>
      <c r="AQ11" s="48">
        <f>IF(AP6="-",NA(),AP6)</f>
        <v>1690.82</v>
      </c>
      <c r="AR11" s="48">
        <f>IF(AQ6="-",NA(),AQ6)</f>
        <v>1549.83</v>
      </c>
      <c r="AS11" s="48">
        <f>IF(AR6="-",NA(),AR6)</f>
        <v>1691.5</v>
      </c>
      <c r="AT11" s="48">
        <f>IF(AS6="-",NA(),AS6)</f>
        <v>2133.16</v>
      </c>
      <c r="AU11" s="48">
        <f>IF(AT6="-",NA(),AT6)</f>
        <v>989.74</v>
      </c>
      <c r="BA11" s="47" t="s">
        <v>23</v>
      </c>
      <c r="BB11" s="48">
        <f>IF(BA6="-",NA(),BA6)</f>
        <v>33.409999999999997</v>
      </c>
      <c r="BC11" s="48">
        <f>IF(BB6="-",NA(),BB6)</f>
        <v>23.91</v>
      </c>
      <c r="BD11" s="48">
        <f>IF(BC6="-",NA(),BC6)</f>
        <v>18.09</v>
      </c>
      <c r="BE11" s="48">
        <f>IF(BD6="-",NA(),BD6)</f>
        <v>12.08</v>
      </c>
      <c r="BF11" s="48">
        <f>IF(BE6="-",NA(),BE6)</f>
        <v>7.29</v>
      </c>
      <c r="BL11" s="47" t="s">
        <v>23</v>
      </c>
      <c r="BM11" s="48">
        <f>IF(BL6="-",NA(),BL6)</f>
        <v>137.46</v>
      </c>
      <c r="BN11" s="48">
        <f>IF(BM6="-",NA(),BM6)</f>
        <v>144.87</v>
      </c>
      <c r="BO11" s="48">
        <f>IF(BN6="-",NA(),BN6)</f>
        <v>121.55</v>
      </c>
      <c r="BP11" s="48">
        <f>IF(BO6="-",NA(),BO6)</f>
        <v>127.73</v>
      </c>
      <c r="BQ11" s="48">
        <f>IF(BP6="-",NA(),BP6)</f>
        <v>125.85</v>
      </c>
      <c r="BW11" s="47" t="s">
        <v>23</v>
      </c>
      <c r="BX11" s="48">
        <f>IF(BW6="-",NA(),BW6)</f>
        <v>22.63</v>
      </c>
      <c r="BY11" s="48">
        <f>IF(BX6="-",NA(),BX6)</f>
        <v>21.47</v>
      </c>
      <c r="BZ11" s="48">
        <f>IF(BY6="-",NA(),BY6)</f>
        <v>25.13</v>
      </c>
      <c r="CA11" s="48">
        <f>IF(BZ6="-",NA(),BZ6)</f>
        <v>24.18</v>
      </c>
      <c r="CB11" s="48">
        <f>IF(CA6="-",NA(),CA6)</f>
        <v>24.51</v>
      </c>
      <c r="CH11" s="47" t="s">
        <v>23</v>
      </c>
      <c r="CI11" s="48">
        <f>IF(CH6="-",NA(),CH6)</f>
        <v>79.03</v>
      </c>
      <c r="CJ11" s="48">
        <f>IF(CI6="-",NA(),CI6)</f>
        <v>83.4</v>
      </c>
      <c r="CK11" s="48">
        <f>IF(CJ6="-",NA(),CJ6)</f>
        <v>81.790000000000006</v>
      </c>
      <c r="CL11" s="48">
        <f>IF(CK6="-",NA(),CK6)</f>
        <v>82.37</v>
      </c>
      <c r="CM11" s="48">
        <f>IF(CL6="-",NA(),CL6)</f>
        <v>83.76</v>
      </c>
      <c r="CS11" s="47" t="s">
        <v>23</v>
      </c>
      <c r="CT11" s="48">
        <f>IF(CS6="-",NA(),CS6)</f>
        <v>80.209999999999994</v>
      </c>
      <c r="CU11" s="48">
        <f>IF(CT6="-",NA(),CT6)</f>
        <v>80.209999999999994</v>
      </c>
      <c r="CV11" s="48">
        <f>IF(CU6="-",NA(),CU6)</f>
        <v>83.28</v>
      </c>
      <c r="CW11" s="48">
        <f>IF(CV6="-",NA(),CV6)</f>
        <v>83.3</v>
      </c>
      <c r="CX11" s="48">
        <f>IF(CW6="-",NA(),CW6)</f>
        <v>84.48</v>
      </c>
      <c r="DD11" s="47" t="s">
        <v>23</v>
      </c>
      <c r="DE11" s="48">
        <f>IF(DD6="-",NA(),DD6)</f>
        <v>62.8</v>
      </c>
      <c r="DF11" s="48">
        <f>IF(DE6="-",NA(),DE6)</f>
        <v>64.03</v>
      </c>
      <c r="DG11" s="48">
        <f>IF(DF6="-",NA(),DF6)</f>
        <v>65.84</v>
      </c>
      <c r="DH11" s="48">
        <f>IF(DG6="-",NA(),DG6)</f>
        <v>64.64</v>
      </c>
      <c r="DI11" s="48">
        <f>IF(DH6="-",NA(),DH6)</f>
        <v>64.400000000000006</v>
      </c>
      <c r="DO11" s="47" t="s">
        <v>23</v>
      </c>
      <c r="DP11" s="48">
        <f>IF(DO6="-",NA(),DO6)</f>
        <v>61.44</v>
      </c>
      <c r="DQ11" s="48">
        <f>IF(DP6="-",NA(),DP6)</f>
        <v>61.46</v>
      </c>
      <c r="DR11" s="48">
        <f>IF(DQ6="-",NA(),DQ6)</f>
        <v>61.98</v>
      </c>
      <c r="DS11" s="48">
        <f>IF(DR6="-",NA(),DR6)</f>
        <v>60.82</v>
      </c>
      <c r="DT11" s="48">
        <f>IF(DS6="-",NA(),DS6)</f>
        <v>64.56</v>
      </c>
      <c r="DZ11" s="47" t="s">
        <v>23</v>
      </c>
      <c r="EA11" s="48">
        <f>IF(DZ6="-",NA(),DZ6)</f>
        <v>0</v>
      </c>
      <c r="EB11" s="48">
        <f>IF(EA6="-",NA(),EA6)</f>
        <v>0</v>
      </c>
      <c r="EC11" s="48">
        <f>IF(EB6="-",NA(),EB6)</f>
        <v>1.54</v>
      </c>
      <c r="ED11" s="48">
        <f>IF(EC6="-",NA(),EC6)</f>
        <v>2.66</v>
      </c>
      <c r="EE11" s="48">
        <f>IF(ED6="-",NA(),ED6)</f>
        <v>0.72</v>
      </c>
    </row>
    <row r="12" spans="1:140" x14ac:dyDescent="0.2">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後藤　章太</cp:lastModifiedBy>
  <cp:lastPrinted>2026-02-02T01:09:34Z</cp:lastPrinted>
  <dcterms:created xsi:type="dcterms:W3CDTF">2025-12-15T05:02:45Z</dcterms:created>
  <dcterms:modified xsi:type="dcterms:W3CDTF">2026-02-02T01:21:37Z</dcterms:modified>
  <cp:category/>
</cp:coreProperties>
</file>