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照会・回答\回答\"/>
    </mc:Choice>
  </mc:AlternateContent>
  <xr:revisionPtr revIDLastSave="0" documentId="8_{556D8953-F901-433F-81E0-4C87E9651B25}" xr6:coauthVersionLast="47" xr6:coauthVersionMax="47" xr10:uidLastSave="{00000000-0000-0000-0000-000000000000}"/>
  <workbookProtection workbookAlgorithmName="SHA-512" workbookHashValue="tdhsCco3neVRj31sExjaxCGNzEBl+xRF4ZO6w7U/gzG+HSJfzVcaFfKgThgLvAXiyP46v/TeMMkgOsHdVZa5tg==" workbookSaltValue="jer+fF9iqYIqg8BDNo9t2g==" workbookSpinCount="100000" lockStructure="1"/>
  <bookViews>
    <workbookView xWindow="-15060" yWindow="2325" windowWidth="14805" windowHeight="134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BB10" i="4"/>
  <c r="AT10" i="4"/>
  <c r="AL10" i="4"/>
  <c r="W10" i="4"/>
  <c r="I10" i="4"/>
  <c r="B10" i="4"/>
  <c r="BB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<sst xmlns="http://schemas.openxmlformats.org/spreadsheetml/2006/main" count="228" uniqueCount="113">
  <si>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</si>
  <si>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</si>
  <si>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</si>
  <si>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</si>
  <si>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</si>
  <si>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</si>
  <si>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</si>
  <si>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</si>
  <si>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</si>
  <si>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</si>
  <si>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</si>
  <si>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</si>
  <si>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</si>
  <si>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</si>
  <si>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</si>
  <si>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</si>
  <si>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</si>
  <si>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</si>
  <si>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</si>
  <si>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</si>
  <si>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</si>
  <si>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</si>
  <si>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</si>
  <si>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</si>
  <si>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</si>
  <si>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</si>
  <si>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</si>
  <si>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</si>
  <si>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</si>
  <si>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</si>
  <si>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</si>
  <si>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</si>
  <si>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</si>
  <si>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</si>
  <si>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</si>
  <si>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</si>
  <si>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</si>
  <si>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</si>
  <si>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</si>
  <si>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</si>
  <si>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</si>
  <si>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</si>
  <si>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</si>
  <si>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</si>
  <si>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</si>
  <si>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</si>
  <si>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</si>
  <si>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</si>
  <si>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</si>
  <si>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</si>
  <si>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</si>
  <si>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</si>
  <si>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</si>
  <si>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</si>
  <si>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</si>
  <si>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</si>
  <si>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</si>
  <si>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</si>
  <si>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</si>
  <si>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</si>
  <si>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</si>
  <si>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</si>
  <si>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</si>
  <si>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</si>
  <si>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</si>
  <si>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</si>
  <si>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</si>
  <si>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</si>
  <si>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</si>
  <si>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</si>
  <si>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</si>
  <si>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</si>
  <si>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</si>
  <si>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</si>
  <si>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</si>
  <si>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</si>
  <si>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</si>
  <si>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</si>
  <si>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</si>
  <si>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</si>
  <si>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</si>
  <si>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</si>
  <si>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</si>
  <si>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</si>
  <si>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</si>
  <si>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</si>
  <si>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</si>
  <si>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</si>
  <si>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</si>
  <si>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</si>
  <si>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</si>
  <si>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</si>
  <si>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</si>
  <si>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大竹市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</si>
  <si>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</si>
  <si>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</si>
  <si>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</si>
  <si>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</si>
  <si>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</si>
  <si>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</si>
  <si>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</si>
  <si>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</si>
  <si>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</si>
  <si>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</si>
  <si>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</si>
  <si>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</si>
  <si>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</si>
  <si>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</si>
  <si>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</si>
  <si>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</si>
  <si>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①経常収支比率
　類似団体平均値を下回っており単年度収支は赤字です。</t>
    </r>
    <r>
      <rPr>
        <sz val="11"/>
        <rFont val="ＭＳ ゴシック"/>
        <family val="3"/>
        <charset val="128"/>
      </rPr>
      <t xml:space="preserve">
②累積欠損金比率
　累積欠損金は発生していません。
③流動比率
　100％を大きく上回り、短期的な支払能力は十分に有しています。
④企業債残高対給水収益比率
　類似団体平均値を大きく下回っていますが、施設の更新などの投資が十分にできていないことが大きな要因になっています。
⑤料金回収率
　100％を下回っており、減少傾向にあることから令和５年度に料金改定を行いましたが、物価高騰による経費の増大等の影響があり、改善していません。
⑥給水原価
　物価高騰による経費の増大等の影響により上昇傾向にありますが、類似団体平均値を下回っています。施設の更新などの投資活動が十分にできていないことも要因となっています。
⑦施設利用率・⑧有収率
　令和４年度に大きな漏水を特定し、修繕したことにより、施設利用率が下がり、有収率が大きく改善しました。</t>
    </r>
    <rPh sb="29" eb="31">
      <t>アカジ</t>
    </rPh>
    <rPh sb="221" eb="223">
      <t>ブッカ</t>
    </rPh>
    <rPh sb="223" eb="225">
      <t>コウトウ</t>
    </rPh>
    <rPh sb="233" eb="234">
      <t>トウ</t>
    </rPh>
    <rPh sb="235" eb="237">
      <t>エイキョウ</t>
    </rPh>
    <phoneticPr fontId="4"/>
  </si>
  <si>
    <t>①有形固定資産減価償却率・②管路経年化率
　いずれも類似団体平均値を上回っています。昭和20年代前半に海兵団水道施設を引き継いでいるため、老朽管路が多く、管路経年化率は今後も上昇していく見込みであり、計画的に更新を行っていく必要があります。
③管路更新率
　年１％を目標として更新を行っていますが、達成できていません。</t>
    <phoneticPr fontId="4"/>
  </si>
  <si>
    <t>　累積欠損金比率、流動比率及び企業債残高対給水収益比率の各数値からは、経営面において、当面大きな問題が発生することはないと捉えていますが、100％を下回った経常収支比率の改善を図る必要があります。一方で、給水人口の減少等に伴う使用水量の減少や節水意識の定着等による料金収入の減少傾向は、今後も続くものと推測されます。
　また、有形固定資産減価償却率及び管路経年化率の各数値からは、施設面の老朽化が顕著であり、計画的な施設更新を進めることが必要となります。
　令和７年度に水道事業経営戦略を改定することとしており、今後は適正な投資計画及び財政計画に基づいて計画的な施設の更新を図って行く予定です。</t>
    <rPh sb="35" eb="38">
      <t>ケイエイメン</t>
    </rPh>
    <rPh sb="51" eb="53">
      <t>ハッセイ</t>
    </rPh>
    <rPh sb="61" eb="62">
      <t>トラ</t>
    </rPh>
    <rPh sb="74" eb="76">
      <t>シタマワ</t>
    </rPh>
    <rPh sb="78" eb="80">
      <t>ケイジョウ</t>
    </rPh>
    <rPh sb="80" eb="82">
      <t>シュウシ</t>
    </rPh>
    <rPh sb="82" eb="84">
      <t>ヒリツ</t>
    </rPh>
    <rPh sb="85" eb="87">
      <t>カイゼン</t>
    </rPh>
    <rPh sb="88" eb="89">
      <t>ハカ</t>
    </rPh>
    <rPh sb="90" eb="92">
      <t>ヒツヨウ</t>
    </rPh>
    <rPh sb="98" eb="100">
      <t>イッポウ</t>
    </rPh>
    <rPh sb="102" eb="104">
      <t>キュウスイ</t>
    </rPh>
    <rPh sb="104" eb="106">
      <t>ジンコウ</t>
    </rPh>
    <rPh sb="107" eb="109">
      <t>ゲンショウ</t>
    </rPh>
    <rPh sb="109" eb="110">
      <t>トウ</t>
    </rPh>
    <rPh sb="111" eb="112">
      <t>トモナ</t>
    </rPh>
    <rPh sb="113" eb="115">
      <t>シヨウ</t>
    </rPh>
    <rPh sb="115" eb="117">
      <t>スイリョウ</t>
    </rPh>
    <rPh sb="118" eb="120">
      <t>ゲンショウ</t>
    </rPh>
    <rPh sb="121" eb="123">
      <t>セッスイ</t>
    </rPh>
    <rPh sb="123" eb="125">
      <t>イシキ</t>
    </rPh>
    <rPh sb="126" eb="128">
      <t>テイチャク</t>
    </rPh>
    <rPh sb="128" eb="129">
      <t>トウ</t>
    </rPh>
    <rPh sb="132" eb="134">
      <t>リョウキン</t>
    </rPh>
    <rPh sb="134" eb="136">
      <t>シュウニュウ</t>
    </rPh>
    <rPh sb="137" eb="139">
      <t>ゲンショウ</t>
    </rPh>
    <rPh sb="139" eb="141">
      <t>ケイコウ</t>
    </rPh>
    <rPh sb="143" eb="145">
      <t>コンゴ</t>
    </rPh>
    <rPh sb="146" eb="147">
      <t>ツヅ</t>
    </rPh>
    <rPh sb="151" eb="153">
      <t>スイソク</t>
    </rPh>
    <rPh sb="208" eb="210">
      <t>シセツ</t>
    </rPh>
    <rPh sb="213" eb="214">
      <t>スス</t>
    </rPh>
    <rPh sb="219" eb="221">
      <t>ヒツヨウ</t>
    </rPh>
    <rPh sb="229" eb="231">
      <t>レイワ</t>
    </rPh>
    <rPh sb="232" eb="234">
      <t>ネンド</t>
    </rPh>
    <rPh sb="235" eb="237">
      <t>スイドウ</t>
    </rPh>
    <rPh sb="237" eb="239">
      <t>ジギョウ</t>
    </rPh>
    <rPh sb="239" eb="241">
      <t>ケイエイ</t>
    </rPh>
    <rPh sb="241" eb="243">
      <t>センリャク</t>
    </rPh>
    <rPh sb="256" eb="258">
      <t>コンゴ</t>
    </rPh>
    <rPh sb="259" eb="261">
      <t>テキセイ</t>
    </rPh>
    <rPh sb="262" eb="264">
      <t>トウシ</t>
    </rPh>
    <rPh sb="264" eb="266">
      <t>ケイカク</t>
    </rPh>
    <rPh sb="266" eb="267">
      <t>オヨ</t>
    </rPh>
    <rPh sb="268" eb="270">
      <t>ザイセイ</t>
    </rPh>
    <rPh sb="270" eb="272">
      <t>ケイカク</t>
    </rPh>
    <rPh sb="273" eb="274">
      <t>モト</t>
    </rPh>
    <rPh sb="277" eb="280">
      <t>ケイカクテキ</t>
    </rPh>
    <rPh sb="281" eb="283">
      <t>シセツ</t>
    </rPh>
    <rPh sb="284" eb="286">
      <t>コウシン</t>
    </rPh>
    <rPh sb="287" eb="288">
      <t>ハカ</t>
    </rPh>
    <rPh sb="290" eb="291">
      <t>イ</t>
    </rPh>
    <rPh sb="292" eb="294">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</si>
</sst>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0.51</c:v>
                </c:pt>
                <c:pt idx="1">
                  <c:v>0.71</c:v>
                </c:pt>
                <c:pt idx="2">
                  <c:v>0.4</c:v>
                </c:pt>
                <c:pt idx="3">
                  <c:v>0.16</c:v>
                </c:pt>
                <c:pt idx="4">
                  <c:v>0.46</c:v>
                </c:pt>
              </c:numCache>
            </c:numRef>
          </c:val>
          <c:extLst>
            <c:ext xmlns:c16="http://schemas.microsoft.com/office/drawing/2014/chart" uri="{C3380CC4-5D6E-409C-BE32-E72D297353CC}">
              <c16:uniqueId val="{00000000-88F6-4120-B968-FE821ADE588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88F6-4120-B968-FE821ADE588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57.39</c:v>
                </c:pt>
                <c:pt idx="1">
                  <c:v>58.34</c:v>
                </c:pt>
                <c:pt idx="2">
                  <c:v>54.5</c:v>
                </c:pt>
                <c:pt idx="3">
                  <c:v>47.7</c:v>
                </c:pt>
                <c:pt idx="4">
                  <c:v>49.89</c:v>
                </c:pt>
              </c:numCache>
            </c:numRef>
          </c:val>
          <c:extLst>
            <c:ext xmlns:c16="http://schemas.microsoft.com/office/drawing/2014/chart" uri="{C3380CC4-5D6E-409C-BE32-E72D297353CC}">
              <c16:uniqueId val="{00000000-744B-4AAC-8977-3DD06059405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744B-4AAC-8977-3DD06059405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77.8</c:v>
                </c:pt>
                <c:pt idx="1">
                  <c:v>75.239999999999995</c:v>
                </c:pt>
                <c:pt idx="2">
                  <c:v>78.73</c:v>
                </c:pt>
                <c:pt idx="3">
                  <c:v>86.47</c:v>
                </c:pt>
                <c:pt idx="4">
                  <c:v>84.32</c:v>
                </c:pt>
              </c:numCache>
            </c:numRef>
          </c:val>
          <c:extLst>
            <c:ext xmlns:c16="http://schemas.microsoft.com/office/drawing/2014/chart" uri="{C3380CC4-5D6E-409C-BE32-E72D297353CC}">
              <c16:uniqueId val="{00000000-E46D-4D59-9E51-E35E31211F0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E46D-4D59-9E51-E35E31211F0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106.34</c:v>
                </c:pt>
                <c:pt idx="1">
                  <c:v>106.76</c:v>
                </c:pt>
                <c:pt idx="2">
                  <c:v>100.7</c:v>
                </c:pt>
                <c:pt idx="3">
                  <c:v>100.04</c:v>
                </c:pt>
                <c:pt idx="4">
                  <c:v>96.13</c:v>
                </c:pt>
              </c:numCache>
            </c:numRef>
          </c:val>
          <c:extLst>
            <c:ext xmlns:c16="http://schemas.microsoft.com/office/drawing/2014/chart" uri="{C3380CC4-5D6E-409C-BE32-E72D297353CC}">
              <c16:uniqueId val="{00000000-36E7-4511-8527-92418DE847A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36E7-4511-8527-92418DE847A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60.05</c:v>
                </c:pt>
                <c:pt idx="1">
                  <c:v>58.8</c:v>
                </c:pt>
                <c:pt idx="2">
                  <c:v>58.43</c:v>
                </c:pt>
                <c:pt idx="3">
                  <c:v>60.82</c:v>
                </c:pt>
                <c:pt idx="4">
                  <c:v>58.9</c:v>
                </c:pt>
              </c:numCache>
            </c:numRef>
          </c:val>
          <c:extLst>
            <c:ext xmlns:c16="http://schemas.microsoft.com/office/drawing/2014/chart" uri="{C3380CC4-5D6E-409C-BE32-E72D297353CC}">
              <c16:uniqueId val="{00000000-DD0A-4B9C-816D-07DE31274BC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DD0A-4B9C-816D-07DE31274BC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50.68</c:v>
                </c:pt>
                <c:pt idx="1">
                  <c:v>47.17</c:v>
                </c:pt>
                <c:pt idx="2">
                  <c:v>48.52</c:v>
                </c:pt>
                <c:pt idx="3">
                  <c:v>48.96</c:v>
                </c:pt>
                <c:pt idx="4">
                  <c:v>54.27</c:v>
                </c:pt>
              </c:numCache>
            </c:numRef>
          </c:val>
          <c:extLst>
            <c:ext xmlns:c16="http://schemas.microsoft.com/office/drawing/2014/chart" uri="{C3380CC4-5D6E-409C-BE32-E72D297353CC}">
              <c16:uniqueId val="{00000000-DDF8-4E1C-860D-8CEE7DC22C8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DDF8-4E1C-860D-8CEE7DC22C8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B4-4B79-A34E-2B10566BC64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07B4-4B79-A34E-2B10566BC64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542.16</c:v>
                </c:pt>
                <c:pt idx="1">
                  <c:v>544.09</c:v>
                </c:pt>
                <c:pt idx="2">
                  <c:v>440.33</c:v>
                </c:pt>
                <c:pt idx="3">
                  <c:v>563.17999999999995</c:v>
                </c:pt>
                <c:pt idx="4">
                  <c:v>417.21</c:v>
                </c:pt>
              </c:numCache>
            </c:numRef>
          </c:val>
          <c:extLst>
            <c:ext xmlns:c16="http://schemas.microsoft.com/office/drawing/2014/chart" uri="{C3380CC4-5D6E-409C-BE32-E72D297353CC}">
              <c16:uniqueId val="{00000000-2862-41D4-A620-F3D4CD267D3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2862-41D4-A620-F3D4CD267D3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149.15</c:v>
                </c:pt>
                <c:pt idx="1">
                  <c:v>187.04</c:v>
                </c:pt>
                <c:pt idx="2">
                  <c:v>218.49</c:v>
                </c:pt>
                <c:pt idx="3">
                  <c:v>233.24</c:v>
                </c:pt>
                <c:pt idx="4">
                  <c:v>236.89</c:v>
                </c:pt>
              </c:numCache>
            </c:numRef>
          </c:val>
          <c:extLst>
            <c:ext xmlns:c16="http://schemas.microsoft.com/office/drawing/2014/chart" uri="{C3380CC4-5D6E-409C-BE32-E72D297353CC}">
              <c16:uniqueId val="{00000000-4A77-4AEB-8195-51EF01BD335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4A77-4AEB-8195-51EF01BD335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95.02</c:v>
                </c:pt>
                <c:pt idx="1">
                  <c:v>95.17</c:v>
                </c:pt>
                <c:pt idx="2">
                  <c:v>90.28</c:v>
                </c:pt>
                <c:pt idx="3">
                  <c:v>89.73</c:v>
                </c:pt>
                <c:pt idx="4">
                  <c:v>86.8</c:v>
                </c:pt>
              </c:numCache>
            </c:numRef>
          </c:val>
          <c:extLst>
            <c:ext xmlns:c16="http://schemas.microsoft.com/office/drawing/2014/chart" uri="{C3380CC4-5D6E-409C-BE32-E72D297353CC}">
              <c16:uniqueId val="{00000000-9523-4305-ABB6-4F451D5DABE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9523-4305-ABB6-4F451D5DABE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137.18</c:v>
                </c:pt>
                <c:pt idx="1">
                  <c:v>138.27000000000001</c:v>
                </c:pt>
                <c:pt idx="2">
                  <c:v>146.1</c:v>
                </c:pt>
                <c:pt idx="3">
                  <c:v>152.63</c:v>
                </c:pt>
                <c:pt idx="4">
                  <c:v>158.80000000000001</c:v>
                </c:pt>
              </c:numCache>
            </c:numRef>
          </c:val>
          <c:extLst>
            <c:ext xmlns:c16="http://schemas.microsoft.com/office/drawing/2014/chart" uri="{C3380CC4-5D6E-409C-BE32-E72D297353CC}">
              <c16:uniqueId val="{00000000-478C-4920-8EFD-BD69EB3DD21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478C-4920-8EFD-BD69EB3DD21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5" zoomScaleNormal="75" workbookViewId="0">
      <selection activeCell="CC46" sqref="CC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広島県　大竹市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25353</v>
      </c>
      <c r="AM8" s="44"/>
      <c r="AN8" s="44"/>
      <c r="AO8" s="44"/>
      <c r="AP8" s="44"/>
      <c r="AQ8" s="44"/>
      <c r="AR8" s="44"/>
      <c r="AS8" s="44"/>
      <c r="AT8" s="45">
        <f>データ!$S$6</f>
        <v>78.66</v>
      </c>
      <c r="AU8" s="46"/>
      <c r="AV8" s="46"/>
      <c r="AW8" s="46"/>
      <c r="AX8" s="46"/>
      <c r="AY8" s="46"/>
      <c r="AZ8" s="46"/>
      <c r="BA8" s="46"/>
      <c r="BB8" s="47">
        <f>データ!$T$6</f>
        <v>322.31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78.319999999999993</v>
      </c>
      <c r="J10" s="46"/>
      <c r="K10" s="46"/>
      <c r="L10" s="46"/>
      <c r="M10" s="46"/>
      <c r="N10" s="46"/>
      <c r="O10" s="81"/>
      <c r="P10" s="47">
        <f>データ!$P$6</f>
        <v>100.61</v>
      </c>
      <c r="Q10" s="47"/>
      <c r="R10" s="47"/>
      <c r="S10" s="47"/>
      <c r="T10" s="47"/>
      <c r="U10" s="47"/>
      <c r="V10" s="47"/>
      <c r="W10" s="44">
        <f>データ!$Q$6</f>
        <v>2426</v>
      </c>
      <c r="X10" s="44"/>
      <c r="Y10" s="44"/>
      <c r="Z10" s="44"/>
      <c r="AA10" s="44"/>
      <c r="AB10" s="44"/>
      <c r="AC10" s="44"/>
      <c r="AD10" s="2"/>
      <c r="AE10" s="2"/>
      <c r="AF10" s="2"/>
      <c r="AG10" s="2"/>
      <c r="AH10" s="2"/>
      <c r="AI10" s="2"/>
      <c r="AJ10" s="2"/>
      <c r="AK10" s="2"/>
      <c r="AL10" s="44">
        <f>データ!$U$6</f>
        <v>24810</v>
      </c>
      <c r="AM10" s="44"/>
      <c r="AN10" s="44"/>
      <c r="AO10" s="44"/>
      <c r="AP10" s="44"/>
      <c r="AQ10" s="44"/>
      <c r="AR10" s="44"/>
      <c r="AS10" s="44"/>
      <c r="AT10" s="45">
        <f>データ!$V$6</f>
        <v>16.54</v>
      </c>
      <c r="AU10" s="46"/>
      <c r="AV10" s="46"/>
      <c r="AW10" s="46"/>
      <c r="AX10" s="46"/>
      <c r="AY10" s="46"/>
      <c r="AZ10" s="46"/>
      <c r="BA10" s="46"/>
      <c r="BB10" s="47">
        <f>データ!$W$6</f>
        <v>1500</v>
      </c>
      <c r="BC10" s="47"/>
      <c r="BD10" s="47"/>
      <c r="BE10" s="47"/>
      <c r="BF10" s="47"/>
      <c r="BG10" s="47"/>
      <c r="BH10" s="47"/>
      <c r="BI10" s="47"/>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9"/>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9"/>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9"/>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9"/>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9"/>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9"/>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9"/>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9"/>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9"/>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9"/>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9"/>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9"/>
      <c r="BM59" s="57"/>
      <c r="BN59" s="57"/>
      <c r="BO59" s="57"/>
      <c r="BP59" s="57"/>
      <c r="BQ59" s="57"/>
      <c r="BR59" s="57"/>
      <c r="BS59" s="57"/>
      <c r="BT59" s="57"/>
      <c r="BU59" s="57"/>
      <c r="BV59" s="57"/>
      <c r="BW59" s="57"/>
      <c r="BX59" s="57"/>
      <c r="BY59" s="57"/>
      <c r="BZ59" s="58"/>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9"/>
      <c r="BM60" s="57"/>
      <c r="BN60" s="57"/>
      <c r="BO60" s="57"/>
      <c r="BP60" s="57"/>
      <c r="BQ60" s="57"/>
      <c r="BR60" s="57"/>
      <c r="BS60" s="57"/>
      <c r="BT60" s="57"/>
      <c r="BU60" s="57"/>
      <c r="BV60" s="57"/>
      <c r="BW60" s="57"/>
      <c r="BX60" s="57"/>
      <c r="BY60" s="57"/>
      <c r="BZ60" s="58"/>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9"/>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9"/>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9"/>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9"/>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9"/>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9"/>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9"/>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9"/>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9"/>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9"/>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9"/>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9"/>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9"/>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9"/>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9"/>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9"/>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9"/>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9"/>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hHnMYaRomF4m3gRnrbQWIsN6W0D119oEuPE6tkZBMS7tLbESyt5rB9AtcROSLoYMRgan3sFwpF1QP6AGJDPHtw==" saltValue="8/o/sjmzAksyX7BDoMuHq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342114</v>
      </c>
      <c r="D6" s="20">
        <f t="shared" si="3"/>
        <v>46</v>
      </c>
      <c r="E6" s="20">
        <f t="shared" si="3"/>
        <v>1</v>
      </c>
      <c r="F6" s="20">
        <f t="shared" si="3"/>
        <v>0</v>
      </c>
      <c r="G6" s="20">
        <f t="shared" si="3"/>
        <v>1</v>
      </c>
      <c r="H6" s="20" t="str">
        <f t="shared" si="3"/>
        <v>広島県　大竹市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78.319999999999993</v>
      </c>
      <c r="P6" s="21">
        <f t="shared" si="3"/>
        <v>100.61</v>
      </c>
      <c r="Q6" s="21">
        <f t="shared" si="3"/>
        <v>2426</v>
      </c>
      <c r="R6" s="21">
        <f t="shared" si="3"/>
        <v>25353</v>
      </c>
      <c r="S6" s="21">
        <f t="shared" si="3"/>
        <v>78.66</v>
      </c>
      <c r="T6" s="21">
        <f t="shared" si="3"/>
        <v>322.31</v>
      </c>
      <c r="U6" s="21">
        <f t="shared" si="3"/>
        <v>24810</v>
      </c>
      <c r="V6" s="21">
        <f t="shared" si="3"/>
        <v>16.54</v>
      </c>
      <c r="W6" s="21">
        <f t="shared" si="3"/>
        <v>1500</v>
      </c>
      <c r="X6" s="22">
        <f>IF(X7="",NA(),X7)</f>
        <v>106.34</v>
      </c>
      <c r="Y6" s="22">
        <f t="shared" ref="Y6:AG6" si="4">IF(Y7="",NA(),Y7)</f>
        <v>106.76</v>
      </c>
      <c r="Z6" s="22">
        <f t="shared" si="4"/>
        <v>100.7</v>
      </c>
      <c r="AA6" s="22">
        <f t="shared" si="4"/>
        <v>100.04</v>
      </c>
      <c r="AB6" s="22">
        <f t="shared" si="4"/>
        <v>96.13</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542.16</v>
      </c>
      <c r="AU6" s="22">
        <f t="shared" ref="AU6:BC6" si="6">IF(AU7="",NA(),AU7)</f>
        <v>544.09</v>
      </c>
      <c r="AV6" s="22">
        <f t="shared" si="6"/>
        <v>440.33</v>
      </c>
      <c r="AW6" s="22">
        <f t="shared" si="6"/>
        <v>563.17999999999995</v>
      </c>
      <c r="AX6" s="22">
        <f t="shared" si="6"/>
        <v>417.21</v>
      </c>
      <c r="AY6" s="22">
        <f t="shared" si="6"/>
        <v>367.55</v>
      </c>
      <c r="AZ6" s="22">
        <f t="shared" si="6"/>
        <v>378.56</v>
      </c>
      <c r="BA6" s="22">
        <f t="shared" si="6"/>
        <v>364.46</v>
      </c>
      <c r="BB6" s="22">
        <f t="shared" si="6"/>
        <v>338.89</v>
      </c>
      <c r="BC6" s="22">
        <f t="shared" si="6"/>
        <v>352.34</v>
      </c>
      <c r="BD6" s="21" t="str">
        <f>IF(BD7="","",IF(BD7="-","【-】","【"&amp;SUBSTITUTE(TEXT(BD7,"#,##0.00"),"-","△")&amp;"】"))</f>
        <v>【239.69】</v>
      </c>
      <c r="BE6" s="22">
        <f>IF(BE7="",NA(),BE7)</f>
        <v>149.15</v>
      </c>
      <c r="BF6" s="22">
        <f t="shared" ref="BF6:BN6" si="7">IF(BF7="",NA(),BF7)</f>
        <v>187.04</v>
      </c>
      <c r="BG6" s="22">
        <f t="shared" si="7"/>
        <v>218.49</v>
      </c>
      <c r="BH6" s="22">
        <f t="shared" si="7"/>
        <v>233.24</v>
      </c>
      <c r="BI6" s="22">
        <f t="shared" si="7"/>
        <v>236.89</v>
      </c>
      <c r="BJ6" s="22">
        <f t="shared" si="7"/>
        <v>418.68</v>
      </c>
      <c r="BK6" s="22">
        <f t="shared" si="7"/>
        <v>395.68</v>
      </c>
      <c r="BL6" s="22">
        <f t="shared" si="7"/>
        <v>403.72</v>
      </c>
      <c r="BM6" s="22">
        <f t="shared" si="7"/>
        <v>400.21</v>
      </c>
      <c r="BN6" s="22">
        <f t="shared" si="7"/>
        <v>391.13</v>
      </c>
      <c r="BO6" s="21" t="str">
        <f>IF(BO7="","",IF(BO7="-","【-】","【"&amp;SUBSTITUTE(TEXT(BO7,"#,##0.00"),"-","△")&amp;"】"))</f>
        <v>【264.86】</v>
      </c>
      <c r="BP6" s="22">
        <f>IF(BP7="",NA(),BP7)</f>
        <v>95.02</v>
      </c>
      <c r="BQ6" s="22">
        <f t="shared" ref="BQ6:BY6" si="8">IF(BQ7="",NA(),BQ7)</f>
        <v>95.17</v>
      </c>
      <c r="BR6" s="22">
        <f t="shared" si="8"/>
        <v>90.28</v>
      </c>
      <c r="BS6" s="22">
        <f t="shared" si="8"/>
        <v>89.73</v>
      </c>
      <c r="BT6" s="22">
        <f t="shared" si="8"/>
        <v>86.8</v>
      </c>
      <c r="BU6" s="22">
        <f t="shared" si="8"/>
        <v>94.78</v>
      </c>
      <c r="BV6" s="22">
        <f t="shared" si="8"/>
        <v>97.59</v>
      </c>
      <c r="BW6" s="22">
        <f t="shared" si="8"/>
        <v>92.17</v>
      </c>
      <c r="BX6" s="22">
        <f t="shared" si="8"/>
        <v>92.83</v>
      </c>
      <c r="BY6" s="22">
        <f t="shared" si="8"/>
        <v>92.16</v>
      </c>
      <c r="BZ6" s="21" t="str">
        <f>IF(BZ7="","",IF(BZ7="-","【-】","【"&amp;SUBSTITUTE(TEXT(BZ7,"#,##0.00"),"-","△")&amp;"】"))</f>
        <v>【97.59】</v>
      </c>
      <c r="CA6" s="22">
        <f>IF(CA7="",NA(),CA7)</f>
        <v>137.18</v>
      </c>
      <c r="CB6" s="22">
        <f t="shared" ref="CB6:CJ6" si="9">IF(CB7="",NA(),CB7)</f>
        <v>138.27000000000001</v>
      </c>
      <c r="CC6" s="22">
        <f t="shared" si="9"/>
        <v>146.1</v>
      </c>
      <c r="CD6" s="22">
        <f t="shared" si="9"/>
        <v>152.63</v>
      </c>
      <c r="CE6" s="22">
        <f t="shared" si="9"/>
        <v>158.80000000000001</v>
      </c>
      <c r="CF6" s="22">
        <f t="shared" si="9"/>
        <v>181.3</v>
      </c>
      <c r="CG6" s="22">
        <f t="shared" si="9"/>
        <v>181.71</v>
      </c>
      <c r="CH6" s="22">
        <f t="shared" si="9"/>
        <v>188.51</v>
      </c>
      <c r="CI6" s="22">
        <f t="shared" si="9"/>
        <v>189.43</v>
      </c>
      <c r="CJ6" s="22">
        <f t="shared" si="9"/>
        <v>196.75</v>
      </c>
      <c r="CK6" s="21" t="str">
        <f>IF(CK7="","",IF(CK7="-","【-】","【"&amp;SUBSTITUTE(TEXT(CK7,"#,##0.00"),"-","△")&amp;"】"))</f>
        <v>【181.66】</v>
      </c>
      <c r="CL6" s="22">
        <f>IF(CL7="",NA(),CL7)</f>
        <v>57.39</v>
      </c>
      <c r="CM6" s="22">
        <f t="shared" ref="CM6:CU6" si="10">IF(CM7="",NA(),CM7)</f>
        <v>58.34</v>
      </c>
      <c r="CN6" s="22">
        <f t="shared" si="10"/>
        <v>54.5</v>
      </c>
      <c r="CO6" s="22">
        <f t="shared" si="10"/>
        <v>47.7</v>
      </c>
      <c r="CP6" s="22">
        <f t="shared" si="10"/>
        <v>49.89</v>
      </c>
      <c r="CQ6" s="22">
        <f t="shared" si="10"/>
        <v>55.89</v>
      </c>
      <c r="CR6" s="22">
        <f t="shared" si="10"/>
        <v>55.72</v>
      </c>
      <c r="CS6" s="22">
        <f t="shared" si="10"/>
        <v>55.31</v>
      </c>
      <c r="CT6" s="22">
        <f t="shared" si="10"/>
        <v>55.14</v>
      </c>
      <c r="CU6" s="22">
        <f t="shared" si="10"/>
        <v>54.99</v>
      </c>
      <c r="CV6" s="21" t="str">
        <f>IF(CV7="","",IF(CV7="-","【-】","【"&amp;SUBSTITUTE(TEXT(CV7,"#,##0.00"),"-","△")&amp;"】"))</f>
        <v>【60.21】</v>
      </c>
      <c r="CW6" s="22">
        <f>IF(CW7="",NA(),CW7)</f>
        <v>77.8</v>
      </c>
      <c r="CX6" s="22">
        <f t="shared" ref="CX6:DF6" si="11">IF(CX7="",NA(),CX7)</f>
        <v>75.239999999999995</v>
      </c>
      <c r="CY6" s="22">
        <f t="shared" si="11"/>
        <v>78.73</v>
      </c>
      <c r="CZ6" s="22">
        <f t="shared" si="11"/>
        <v>86.47</v>
      </c>
      <c r="DA6" s="22">
        <f t="shared" si="11"/>
        <v>84.32</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60.05</v>
      </c>
      <c r="DI6" s="22">
        <f t="shared" ref="DI6:DQ6" si="12">IF(DI7="",NA(),DI7)</f>
        <v>58.8</v>
      </c>
      <c r="DJ6" s="22">
        <f t="shared" si="12"/>
        <v>58.43</v>
      </c>
      <c r="DK6" s="22">
        <f t="shared" si="12"/>
        <v>60.82</v>
      </c>
      <c r="DL6" s="22">
        <f t="shared" si="12"/>
        <v>58.9</v>
      </c>
      <c r="DM6" s="22">
        <f t="shared" si="12"/>
        <v>50.63</v>
      </c>
      <c r="DN6" s="22">
        <f t="shared" si="12"/>
        <v>51.29</v>
      </c>
      <c r="DO6" s="22">
        <f t="shared" si="12"/>
        <v>52.2</v>
      </c>
      <c r="DP6" s="22">
        <f t="shared" si="12"/>
        <v>52.7</v>
      </c>
      <c r="DQ6" s="22">
        <f t="shared" si="12"/>
        <v>53.48</v>
      </c>
      <c r="DR6" s="21" t="str">
        <f>IF(DR7="","",IF(DR7="-","【-】","【"&amp;SUBSTITUTE(TEXT(DR7,"#,##0.00"),"-","△")&amp;"】"))</f>
        <v>【52.41】</v>
      </c>
      <c r="DS6" s="22">
        <f>IF(DS7="",NA(),DS7)</f>
        <v>50.68</v>
      </c>
      <c r="DT6" s="22">
        <f t="shared" ref="DT6:EB6" si="13">IF(DT7="",NA(),DT7)</f>
        <v>47.17</v>
      </c>
      <c r="DU6" s="22">
        <f t="shared" si="13"/>
        <v>48.52</v>
      </c>
      <c r="DV6" s="22">
        <f t="shared" si="13"/>
        <v>48.96</v>
      </c>
      <c r="DW6" s="22">
        <f t="shared" si="13"/>
        <v>54.27</v>
      </c>
      <c r="DX6" s="22">
        <f t="shared" si="13"/>
        <v>18.28</v>
      </c>
      <c r="DY6" s="22">
        <f t="shared" si="13"/>
        <v>19.61</v>
      </c>
      <c r="DZ6" s="22">
        <f t="shared" si="13"/>
        <v>20.73</v>
      </c>
      <c r="EA6" s="22">
        <f t="shared" si="13"/>
        <v>22.86</v>
      </c>
      <c r="EB6" s="22">
        <f t="shared" si="13"/>
        <v>24.31</v>
      </c>
      <c r="EC6" s="21" t="str">
        <f>IF(EC7="","",IF(EC7="-","【-】","【"&amp;SUBSTITUTE(TEXT(EC7,"#,##0.00"),"-","△")&amp;"】"))</f>
        <v>【26.78】</v>
      </c>
      <c r="ED6" s="22">
        <f>IF(ED7="",NA(),ED7)</f>
        <v>0.51</v>
      </c>
      <c r="EE6" s="22">
        <f t="shared" ref="EE6:EM6" si="14">IF(EE7="",NA(),EE7)</f>
        <v>0.71</v>
      </c>
      <c r="EF6" s="22">
        <f t="shared" si="14"/>
        <v>0.4</v>
      </c>
      <c r="EG6" s="22">
        <f t="shared" si="14"/>
        <v>0.16</v>
      </c>
      <c r="EH6" s="22">
        <f t="shared" si="14"/>
        <v>0.46</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342114</v>
      </c>
      <c r="D7" s="24">
        <v>46</v>
      </c>
      <c r="E7" s="24">
        <v>1</v>
      </c>
      <c r="F7" s="24">
        <v>0</v>
      </c>
      <c r="G7" s="24">
        <v>1</v>
      </c>
      <c r="H7" s="24" t="s">
        <v>93</v>
      </c>
      <c r="I7" s="24" t="s">
        <v>94</v>
      </c>
      <c r="J7" s="24" t="s">
        <v>95</v>
      </c>
      <c r="K7" s="24" t="s">
        <v>96</v>
      </c>
      <c r="L7" s="24" t="s">
        <v>97</v>
      </c>
      <c r="M7" s="24" t="s">
        <v>98</v>
      </c>
      <c r="N7" s="25" t="s">
        <v>99</v>
      </c>
      <c r="O7" s="25">
        <v>78.319999999999993</v>
      </c>
      <c r="P7" s="25">
        <v>100.61</v>
      </c>
      <c r="Q7" s="25">
        <v>2426</v>
      </c>
      <c r="R7" s="25">
        <v>25353</v>
      </c>
      <c r="S7" s="25">
        <v>78.66</v>
      </c>
      <c r="T7" s="25">
        <v>322.31</v>
      </c>
      <c r="U7" s="25">
        <v>24810</v>
      </c>
      <c r="V7" s="25">
        <v>16.54</v>
      </c>
      <c r="W7" s="25">
        <v>1500</v>
      </c>
      <c r="X7" s="25">
        <v>106.34</v>
      </c>
      <c r="Y7" s="25">
        <v>106.76</v>
      </c>
      <c r="Z7" s="25">
        <v>100.7</v>
      </c>
      <c r="AA7" s="25">
        <v>100.04</v>
      </c>
      <c r="AB7" s="25">
        <v>96.13</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542.16</v>
      </c>
      <c r="AU7" s="25">
        <v>544.09</v>
      </c>
      <c r="AV7" s="25">
        <v>440.33</v>
      </c>
      <c r="AW7" s="25">
        <v>563.17999999999995</v>
      </c>
      <c r="AX7" s="25">
        <v>417.21</v>
      </c>
      <c r="AY7" s="25">
        <v>367.55</v>
      </c>
      <c r="AZ7" s="25">
        <v>378.56</v>
      </c>
      <c r="BA7" s="25">
        <v>364.46</v>
      </c>
      <c r="BB7" s="25">
        <v>338.89</v>
      </c>
      <c r="BC7" s="25">
        <v>352.34</v>
      </c>
      <c r="BD7" s="25">
        <v>239.69</v>
      </c>
      <c r="BE7" s="25">
        <v>149.15</v>
      </c>
      <c r="BF7" s="25">
        <v>187.04</v>
      </c>
      <c r="BG7" s="25">
        <v>218.49</v>
      </c>
      <c r="BH7" s="25">
        <v>233.24</v>
      </c>
      <c r="BI7" s="25">
        <v>236.89</v>
      </c>
      <c r="BJ7" s="25">
        <v>418.68</v>
      </c>
      <c r="BK7" s="25">
        <v>395.68</v>
      </c>
      <c r="BL7" s="25">
        <v>403.72</v>
      </c>
      <c r="BM7" s="25">
        <v>400.21</v>
      </c>
      <c r="BN7" s="25">
        <v>391.13</v>
      </c>
      <c r="BO7" s="25">
        <v>264.86</v>
      </c>
      <c r="BP7" s="25">
        <v>95.02</v>
      </c>
      <c r="BQ7" s="25">
        <v>95.17</v>
      </c>
      <c r="BR7" s="25">
        <v>90.28</v>
      </c>
      <c r="BS7" s="25">
        <v>89.73</v>
      </c>
      <c r="BT7" s="25">
        <v>86.8</v>
      </c>
      <c r="BU7" s="25">
        <v>94.78</v>
      </c>
      <c r="BV7" s="25">
        <v>97.59</v>
      </c>
      <c r="BW7" s="25">
        <v>92.17</v>
      </c>
      <c r="BX7" s="25">
        <v>92.83</v>
      </c>
      <c r="BY7" s="25">
        <v>92.16</v>
      </c>
      <c r="BZ7" s="25">
        <v>97.59</v>
      </c>
      <c r="CA7" s="25">
        <v>137.18</v>
      </c>
      <c r="CB7" s="25">
        <v>138.27000000000001</v>
      </c>
      <c r="CC7" s="25">
        <v>146.1</v>
      </c>
      <c r="CD7" s="25">
        <v>152.63</v>
      </c>
      <c r="CE7" s="25">
        <v>158.80000000000001</v>
      </c>
      <c r="CF7" s="25">
        <v>181.3</v>
      </c>
      <c r="CG7" s="25">
        <v>181.71</v>
      </c>
      <c r="CH7" s="25">
        <v>188.51</v>
      </c>
      <c r="CI7" s="25">
        <v>189.43</v>
      </c>
      <c r="CJ7" s="25">
        <v>196.75</v>
      </c>
      <c r="CK7" s="25">
        <v>181.66</v>
      </c>
      <c r="CL7" s="25">
        <v>57.39</v>
      </c>
      <c r="CM7" s="25">
        <v>58.34</v>
      </c>
      <c r="CN7" s="25">
        <v>54.5</v>
      </c>
      <c r="CO7" s="25">
        <v>47.7</v>
      </c>
      <c r="CP7" s="25">
        <v>49.89</v>
      </c>
      <c r="CQ7" s="25">
        <v>55.89</v>
      </c>
      <c r="CR7" s="25">
        <v>55.72</v>
      </c>
      <c r="CS7" s="25">
        <v>55.31</v>
      </c>
      <c r="CT7" s="25">
        <v>55.14</v>
      </c>
      <c r="CU7" s="25">
        <v>54.99</v>
      </c>
      <c r="CV7" s="25">
        <v>60.21</v>
      </c>
      <c r="CW7" s="25">
        <v>77.8</v>
      </c>
      <c r="CX7" s="25">
        <v>75.239999999999995</v>
      </c>
      <c r="CY7" s="25">
        <v>78.73</v>
      </c>
      <c r="CZ7" s="25">
        <v>86.47</v>
      </c>
      <c r="DA7" s="25">
        <v>84.32</v>
      </c>
      <c r="DB7" s="25">
        <v>81.27</v>
      </c>
      <c r="DC7" s="25">
        <v>81.260000000000005</v>
      </c>
      <c r="DD7" s="25">
        <v>80.36</v>
      </c>
      <c r="DE7" s="25">
        <v>80.13</v>
      </c>
      <c r="DF7" s="25">
        <v>79.34</v>
      </c>
      <c r="DG7" s="25">
        <v>89.21</v>
      </c>
      <c r="DH7" s="25">
        <v>60.05</v>
      </c>
      <c r="DI7" s="25">
        <v>58.8</v>
      </c>
      <c r="DJ7" s="25">
        <v>58.43</v>
      </c>
      <c r="DK7" s="25">
        <v>60.82</v>
      </c>
      <c r="DL7" s="25">
        <v>58.9</v>
      </c>
      <c r="DM7" s="25">
        <v>50.63</v>
      </c>
      <c r="DN7" s="25">
        <v>51.29</v>
      </c>
      <c r="DO7" s="25">
        <v>52.2</v>
      </c>
      <c r="DP7" s="25">
        <v>52.7</v>
      </c>
      <c r="DQ7" s="25">
        <v>53.48</v>
      </c>
      <c r="DR7" s="25">
        <v>52.41</v>
      </c>
      <c r="DS7" s="25">
        <v>50.68</v>
      </c>
      <c r="DT7" s="25">
        <v>47.17</v>
      </c>
      <c r="DU7" s="25">
        <v>48.52</v>
      </c>
      <c r="DV7" s="25">
        <v>48.96</v>
      </c>
      <c r="DW7" s="25">
        <v>54.27</v>
      </c>
      <c r="DX7" s="25">
        <v>18.28</v>
      </c>
      <c r="DY7" s="25">
        <v>19.61</v>
      </c>
      <c r="DZ7" s="25">
        <v>20.73</v>
      </c>
      <c r="EA7" s="25">
        <v>22.86</v>
      </c>
      <c r="EB7" s="25">
        <v>24.31</v>
      </c>
      <c r="EC7" s="25">
        <v>26.78</v>
      </c>
      <c r="ED7" s="25">
        <v>0.51</v>
      </c>
      <c r="EE7" s="25">
        <v>0.71</v>
      </c>
      <c r="EF7" s="25">
        <v>0.4</v>
      </c>
      <c r="EG7" s="25">
        <v>0.16</v>
      </c>
      <c r="EH7" s="25">
        <v>0.46</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000860 西尾 聡一郎</cp:lastModifiedBy>
  <cp:lastPrinted>2026-02-01T23:22:12Z</cp:lastPrinted>
  <dcterms:created xsi:type="dcterms:W3CDTF">2025-12-12T09:21:48Z</dcterms:created>
  <dcterms:modified xsi:type="dcterms:W3CDTF">2026-02-02T07:51:23Z</dcterms:modified>
  <cp:category/>
</cp:coreProperties>
</file>