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gwfilsv02\cf$\nikeda\Downloads\"/>
    </mc:Choice>
  </mc:AlternateContent>
  <xr:revisionPtr revIDLastSave="0" documentId="13_ncr:1_{3C8B1932-2BFC-4576-BC8D-F6130B2CF88E}" xr6:coauthVersionLast="47" xr6:coauthVersionMax="47" xr10:uidLastSave="{00000000-0000-0000-0000-000000000000}"/>
  <workbookProtection workbookAlgorithmName="SHA-512" workbookHashValue="hzf6fW8Wf7CWw02uPjwdrgTL6FUmlN5DXYqB2nHXnzDjNuYa05K7lfmhsdEiXKfpBQ8nUHcIMDN48knatKMprw==" workbookSaltValue="9UaK2syh/FARA5hWG30KW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AD10" i="4" s="1"/>
  <c r="Q6" i="5"/>
  <c r="W10" i="4" s="1"/>
  <c r="P6" i="5"/>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E85" i="4"/>
  <c r="BB10" i="4"/>
  <c r="AT10" i="4"/>
  <c r="AL10" i="4"/>
  <c r="P10" i="4"/>
  <c r="W8" i="4"/>
  <c r="P8" i="4"/>
  <c r="I8" i="4"/>
  <c r="B6" i="4"/>
</calcChain>
</file>

<file path=xl/sharedStrings.xml><?xml version="1.0" encoding="utf-8"?>
<sst xmlns="http://schemas.openxmlformats.org/spreadsheetml/2006/main" count="240" uniqueCount="115">
  <si>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</si>
  <si>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</si>
  <si>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</si>
  <si>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</si>
  <si>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</si>
  <si>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</si>
  <si>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</si>
  <si>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</si>
  <si>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</si>
  <si>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</si>
  <si>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</si>
  <si>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</si>
  <si>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</si>
  <si>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</si>
  <si>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</si>
  <si>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</si>
  <si>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</si>
  <si>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</si>
  <si>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</si>
  <si>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</si>
  <si>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</si>
  <si>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</si>
  <si>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</si>
  <si>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</si>
  <si>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</si>
  <si>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</si>
  <si>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</si>
  <si>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</si>
  <si>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</si>
  <si>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</si>
  <si>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</si>
  <si>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</si>
  <si>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</si>
  <si>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</si>
  <si>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</si>
  <si>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</si>
  <si>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</si>
  <si>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</si>
  <si>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</si>
  <si>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</si>
  <si>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</si>
  <si>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</si>
  <si>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</si>
  <si>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</si>
  <si>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</si>
  <si>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</si>
  <si>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</si>
  <si>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</si>
  <si>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</si>
  <si>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</si>
  <si>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</si>
  <si>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</si>
  <si>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</si>
  <si>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</si>
  <si>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</si>
  <si>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</si>
  <si>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</si>
  <si>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</si>
  <si>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</si>
  <si>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</si>
  <si>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</si>
  <si>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</si>
  <si>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</si>
  <si>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</si>
  <si>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</si>
  <si>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</si>
  <si>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</si>
  <si>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</si>
  <si>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</si>
  <si>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</si>
  <si>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</si>
  <si>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</si>
  <si>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</si>
  <si>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</si>
  <si>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</si>
  <si>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</si>
  <si>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</si>
  <si>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</si>
  <si>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</si>
  <si>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</si>
  <si>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</si>
  <si>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</si>
  <si>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</si>
  <si>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</si>
  <si>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</si>
  <si>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</si>
  <si>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</si>
  <si>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</si>
  <si>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</si>
  <si>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</si>
  <si>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</si>
  <si>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</si>
  <si>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</si>
  <si>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</si>
  <si>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</si>
  <si>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</si>
  <si>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府中町</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</si>
  <si>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</si>
  <si>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</si>
  <si>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</si>
  <si>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</si>
  <si>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</si>
  <si>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</si>
  <si>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</si>
  <si>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</si>
  <si>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</si>
  <si>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</si>
  <si>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</si>
  <si>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</si>
  <si>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</si>
  <si>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</si>
  <si>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</si>
  <si>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令和元年度から公営企業会計へ移行したため、減価償却の実績が低い値となっている。
③管渠改善率
　前年度から低下しており、全国平均及び類似団体平均に比しても低い値となっている。
　雨水施設については、町内にある４か所のポンプ場の内１か所は平成23年に改築済みであり、残りのポンプ場施設及び雨水管渠については、平成28年度に国に提出した府中町下水道ストックマネジメント計画に基づいて改築事業を実施し、長寿命化を図っていく予定である。
　汚水施設については、今後、汚水管渠のテレビカメラ調査等の結果に基づき、順次改築・更新を図っていく予定である。</t>
    <rPh sb="240" eb="242">
      <t>コンゴ</t>
    </rPh>
    <phoneticPr fontId="4"/>
  </si>
  <si>
    <t>①経常収支比率
　下水道使用料収入が増加したこと等により前年度より上昇したものの、100％を下回った。今後も効率化を図り、健全経営に努める必要がある。
②累積欠損金比率
　欠損金が発生していないため、０％である。
③流動比率
　前年度から上昇しているものの、全国平均及び類似団体平均を大幅に下回っている。なお、短期債務には建設改良費等に充てられた企業債も含まれている。
④企業債残高対事業規模比率
　企業債残高の減少により、前年度より減少した。ストックマネジメント計画に基づき、投資の平準化を図っていく予定である。
⑤経費回収率
　前年度から低下しており、全国平均及び類似団体平均に比しても低い値となっている。令和8年度より下水道使用料の改定を行う予定であり、経営について健全化を図り、将来にわたって安定的で持続可能な事業運営を行う必要がある。
⑥汚水処理原価
　前年度から上昇し、全国平均及び類似団体平均と比べても依然として高い値を示している。今後は節水化等により有収水量が減少する可能性もあるため、動向を注視していく必要性がある。
⑧水洗化率
　類似団体平均と比べて下回っているものの、前年度から上昇しており、着実に向上している。</t>
    <rPh sb="9" eb="12">
      <t>ゲスイドウ</t>
    </rPh>
    <rPh sb="12" eb="17">
      <t>シヨウリョウシュウニュウ</t>
    </rPh>
    <rPh sb="18" eb="20">
      <t>ゾウカ</t>
    </rPh>
    <rPh sb="24" eb="25">
      <t>トウ</t>
    </rPh>
    <rPh sb="28" eb="31">
      <t>ゼンネンド</t>
    </rPh>
    <rPh sb="33" eb="35">
      <t>ジョウショウ</t>
    </rPh>
    <rPh sb="206" eb="208">
      <t>ゲンショウ</t>
    </rPh>
    <rPh sb="217" eb="219">
      <t>ゲンショウ</t>
    </rPh>
    <rPh sb="305" eb="307">
      <t>レイワ</t>
    </rPh>
    <rPh sb="308" eb="309">
      <t>ネン</t>
    </rPh>
    <rPh sb="309" eb="310">
      <t>ド</t>
    </rPh>
    <rPh sb="312" eb="318">
      <t>ゲスイドウシヨウリョウ</t>
    </rPh>
    <rPh sb="319" eb="321">
      <t>カイテイ</t>
    </rPh>
    <rPh sb="322" eb="323">
      <t>オコナ</t>
    </rPh>
    <rPh sb="324" eb="326">
      <t>ヨテイ</t>
    </rPh>
    <phoneticPr fontId="4"/>
  </si>
  <si>
    <t>　建設改良費等に充てられた企業債残高が多いといった特徴があり、償還が進むことによる改善が見込まれる。
　令和8年度から下水道使用料の改定を行う予定であり、より一層の経営の健全化に向けた取組を進めることとする。
　また、整備について概ね完了した後については、府中町下水道ストックマネジメント計画に基づく調査の実施、施設の更新及び老朽化対策へと事業の主体を移行していくこととする。</t>
    <rPh sb="55" eb="56">
      <t>ネン</t>
    </rPh>
    <rPh sb="56" eb="57">
      <t>ド</t>
    </rPh>
    <rPh sb="59" eb="65">
      <t>ゲスイドウシヨウリョウ</t>
    </rPh>
    <rPh sb="66" eb="68">
      <t>カイテイ</t>
    </rPh>
    <rPh sb="69" eb="70">
      <t>オコナ</t>
    </rPh>
    <rPh sb="71" eb="73">
      <t>ヨテイ</t>
    </rPh>
    <rPh sb="79" eb="81">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</si>
</sst>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0.44</c:v>
                </c:pt>
                <c:pt idx="2">
                  <c:v>0.15</c:v>
                </c:pt>
                <c:pt idx="3">
                  <c:v>0.1</c:v>
                </c:pt>
                <c:pt idx="4">
                  <c:v>0.09</c:v>
                </c:pt>
              </c:numCache>
            </c:numRef>
          </c:val>
          <c:extLst>
            <c:ext xmlns:c16="http://schemas.microsoft.com/office/drawing/2014/chart" uri="{C3380CC4-5D6E-409C-BE32-E72D297353CC}">
              <c16:uniqueId val="{00000000-809B-4D2D-A940-A4BD34680A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0.04</c:v>
                </c:pt>
                <c:pt idx="3">
                  <c:v>0.11</c:v>
                </c:pt>
                <c:pt idx="4">
                  <c:v>0.17</c:v>
                </c:pt>
              </c:numCache>
            </c:numRef>
          </c:val>
          <c:smooth val="0"/>
          <c:extLst>
            <c:ext xmlns:c16="http://schemas.microsoft.com/office/drawing/2014/chart" uri="{C3380CC4-5D6E-409C-BE32-E72D297353CC}">
              <c16:uniqueId val="{00000001-809B-4D2D-A940-A4BD34680A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2F-4FA6-BA3D-8E4F08B7A5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2C2F-4FA6-BA3D-8E4F08B7A5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92.92</c:v>
                </c:pt>
                <c:pt idx="1">
                  <c:v>95.04</c:v>
                </c:pt>
                <c:pt idx="2">
                  <c:v>95.64</c:v>
                </c:pt>
                <c:pt idx="3">
                  <c:v>95.83</c:v>
                </c:pt>
                <c:pt idx="4">
                  <c:v>96.03</c:v>
                </c:pt>
              </c:numCache>
            </c:numRef>
          </c:val>
          <c:extLst>
            <c:ext xmlns:c16="http://schemas.microsoft.com/office/drawing/2014/chart" uri="{C3380CC4-5D6E-409C-BE32-E72D297353CC}">
              <c16:uniqueId val="{00000000-CC6B-48BF-B487-34316B84E8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97.53</c:v>
                </c:pt>
                <c:pt idx="1">
                  <c:v>98.14</c:v>
                </c:pt>
                <c:pt idx="2">
                  <c:v>98.08</c:v>
                </c:pt>
                <c:pt idx="3">
                  <c:v>97.92</c:v>
                </c:pt>
                <c:pt idx="4">
                  <c:v>96.35</c:v>
                </c:pt>
              </c:numCache>
            </c:numRef>
          </c:val>
          <c:smooth val="0"/>
          <c:extLst>
            <c:ext xmlns:c16="http://schemas.microsoft.com/office/drawing/2014/chart" uri="{C3380CC4-5D6E-409C-BE32-E72D297353CC}">
              <c16:uniqueId val="{00000001-CC6B-48BF-B487-34316B84E8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c:v>
                </c:pt>
                <c:pt idx="1">
                  <c:v>99.66</c:v>
                </c:pt>
                <c:pt idx="2">
                  <c:v>100.13</c:v>
                </c:pt>
                <c:pt idx="3">
                  <c:v>98.07</c:v>
                </c:pt>
                <c:pt idx="4">
                  <c:v>99.91</c:v>
                </c:pt>
              </c:numCache>
            </c:numRef>
          </c:val>
          <c:extLst>
            <c:ext xmlns:c16="http://schemas.microsoft.com/office/drawing/2014/chart" uri="{C3380CC4-5D6E-409C-BE32-E72D297353CC}">
              <c16:uniqueId val="{00000000-A40A-49F6-86EF-F2EC938B12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108.18</c:v>
                </c:pt>
                <c:pt idx="2">
                  <c:v>105.76</c:v>
                </c:pt>
                <c:pt idx="3">
                  <c:v>103.96</c:v>
                </c:pt>
                <c:pt idx="4">
                  <c:v>109.53</c:v>
                </c:pt>
              </c:numCache>
            </c:numRef>
          </c:val>
          <c:smooth val="0"/>
          <c:extLst>
            <c:ext xmlns:c16="http://schemas.microsoft.com/office/drawing/2014/chart" uri="{C3380CC4-5D6E-409C-BE32-E72D297353CC}">
              <c16:uniqueId val="{00000001-A40A-49F6-86EF-F2EC938B12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6.64</c:v>
                </c:pt>
                <c:pt idx="1">
                  <c:v>9.61</c:v>
                </c:pt>
                <c:pt idx="2">
                  <c:v>12.59</c:v>
                </c:pt>
                <c:pt idx="3">
                  <c:v>15.5</c:v>
                </c:pt>
                <c:pt idx="4">
                  <c:v>18.18</c:v>
                </c:pt>
              </c:numCache>
            </c:numRef>
          </c:val>
          <c:extLst>
            <c:ext xmlns:c16="http://schemas.microsoft.com/office/drawing/2014/chart" uri="{C3380CC4-5D6E-409C-BE32-E72D297353CC}">
              <c16:uniqueId val="{00000000-9BC2-4A12-8848-080DFDEBF9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11.11</c:v>
                </c:pt>
                <c:pt idx="1">
                  <c:v>23.49</c:v>
                </c:pt>
                <c:pt idx="2">
                  <c:v>26.35</c:v>
                </c:pt>
                <c:pt idx="3">
                  <c:v>28.87</c:v>
                </c:pt>
                <c:pt idx="4">
                  <c:v>26.94</c:v>
                </c:pt>
              </c:numCache>
            </c:numRef>
          </c:val>
          <c:smooth val="0"/>
          <c:extLst>
            <c:ext xmlns:c16="http://schemas.microsoft.com/office/drawing/2014/chart" uri="{C3380CC4-5D6E-409C-BE32-E72D297353CC}">
              <c16:uniqueId val="{00000001-9BC2-4A12-8848-080DFDEBF9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0.44</c:v>
                </c:pt>
                <c:pt idx="2">
                  <c:v>0.61</c:v>
                </c:pt>
                <c:pt idx="3">
                  <c:v>0.8</c:v>
                </c:pt>
                <c:pt idx="4">
                  <c:v>1.31</c:v>
                </c:pt>
              </c:numCache>
            </c:numRef>
          </c:val>
          <c:extLst>
            <c:ext xmlns:c16="http://schemas.microsoft.com/office/drawing/2014/chart" uri="{C3380CC4-5D6E-409C-BE32-E72D297353CC}">
              <c16:uniqueId val="{00000000-A592-47AD-B543-6A30D49A3D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c:v>
                </c:pt>
                <c:pt idx="1">
                  <c:v>8.67</c:v>
                </c:pt>
                <c:pt idx="2">
                  <c:v>14.22</c:v>
                </c:pt>
                <c:pt idx="3">
                  <c:v>18.190000000000001</c:v>
                </c:pt>
                <c:pt idx="4">
                  <c:v>3.91</c:v>
                </c:pt>
              </c:numCache>
            </c:numRef>
          </c:val>
          <c:smooth val="0"/>
          <c:extLst>
            <c:ext xmlns:c16="http://schemas.microsoft.com/office/drawing/2014/chart" uri="{C3380CC4-5D6E-409C-BE32-E72D297353CC}">
              <c16:uniqueId val="{00000001-A592-47AD-B543-6A30D49A3D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AF-43B2-8D40-ABD5A1653B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1.31</c:v>
                </c:pt>
                <c:pt idx="1">
                  <c:v>3.66</c:v>
                </c:pt>
                <c:pt idx="2">
                  <c:v>5.65</c:v>
                </c:pt>
                <c:pt idx="3">
                  <c:v>5.59</c:v>
                </c:pt>
                <c:pt idx="4">
                  <c:v>3.58</c:v>
                </c:pt>
              </c:numCache>
            </c:numRef>
          </c:val>
          <c:smooth val="0"/>
          <c:extLst>
            <c:ext xmlns:c16="http://schemas.microsoft.com/office/drawing/2014/chart" uri="{C3380CC4-5D6E-409C-BE32-E72D297353CC}">
              <c16:uniqueId val="{00000001-6EAF-43B2-8D40-ABD5A1653B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38.14</c:v>
                </c:pt>
                <c:pt idx="1">
                  <c:v>39.31</c:v>
                </c:pt>
                <c:pt idx="2">
                  <c:v>29.12</c:v>
                </c:pt>
                <c:pt idx="3">
                  <c:v>36.99</c:v>
                </c:pt>
                <c:pt idx="4">
                  <c:v>37.46</c:v>
                </c:pt>
              </c:numCache>
            </c:numRef>
          </c:val>
          <c:extLst>
            <c:ext xmlns:c16="http://schemas.microsoft.com/office/drawing/2014/chart" uri="{C3380CC4-5D6E-409C-BE32-E72D297353CC}">
              <c16:uniqueId val="{00000000-8C19-4045-9B24-2FA7163AC4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78.55</c:v>
                </c:pt>
                <c:pt idx="1">
                  <c:v>105.97</c:v>
                </c:pt>
                <c:pt idx="2">
                  <c:v>132.56</c:v>
                </c:pt>
                <c:pt idx="3">
                  <c:v>120.5</c:v>
                </c:pt>
                <c:pt idx="4">
                  <c:v>70.599999999999994</c:v>
                </c:pt>
              </c:numCache>
            </c:numRef>
          </c:val>
          <c:smooth val="0"/>
          <c:extLst>
            <c:ext xmlns:c16="http://schemas.microsoft.com/office/drawing/2014/chart" uri="{C3380CC4-5D6E-409C-BE32-E72D297353CC}">
              <c16:uniqueId val="{00000001-8C19-4045-9B24-2FA7163AC4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874.99</c:v>
                </c:pt>
                <c:pt idx="1">
                  <c:v>1341.12</c:v>
                </c:pt>
                <c:pt idx="2">
                  <c:v>1320.49</c:v>
                </c:pt>
                <c:pt idx="3">
                  <c:v>1328.39</c:v>
                </c:pt>
                <c:pt idx="4">
                  <c:v>1276.04</c:v>
                </c:pt>
              </c:numCache>
            </c:numRef>
          </c:val>
          <c:extLst>
            <c:ext xmlns:c16="http://schemas.microsoft.com/office/drawing/2014/chart" uri="{C3380CC4-5D6E-409C-BE32-E72D297353CC}">
              <c16:uniqueId val="{00000000-5B65-4272-BE7E-15A0FD36A3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479.51</c:v>
                </c:pt>
                <c:pt idx="1">
                  <c:v>498.02</c:v>
                </c:pt>
                <c:pt idx="2">
                  <c:v>462.53</c:v>
                </c:pt>
                <c:pt idx="3">
                  <c:v>513.14</c:v>
                </c:pt>
                <c:pt idx="4">
                  <c:v>718.5</c:v>
                </c:pt>
              </c:numCache>
            </c:numRef>
          </c:val>
          <c:smooth val="0"/>
          <c:extLst>
            <c:ext xmlns:c16="http://schemas.microsoft.com/office/drawing/2014/chart" uri="{C3380CC4-5D6E-409C-BE32-E72D297353CC}">
              <c16:uniqueId val="{00000001-5B65-4272-BE7E-15A0FD36A3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90.18</c:v>
                </c:pt>
                <c:pt idx="1">
                  <c:v>90.88</c:v>
                </c:pt>
                <c:pt idx="2">
                  <c:v>86.65</c:v>
                </c:pt>
                <c:pt idx="3">
                  <c:v>82.09</c:v>
                </c:pt>
                <c:pt idx="4">
                  <c:v>81.680000000000007</c:v>
                </c:pt>
              </c:numCache>
            </c:numRef>
          </c:val>
          <c:extLst>
            <c:ext xmlns:c16="http://schemas.microsoft.com/office/drawing/2014/chart" uri="{C3380CC4-5D6E-409C-BE32-E72D297353CC}">
              <c16:uniqueId val="{00000000-2207-4D90-9D18-5797CA62A8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97.75</c:v>
                </c:pt>
                <c:pt idx="1">
                  <c:v>98.23</c:v>
                </c:pt>
                <c:pt idx="2">
                  <c:v>94.99</c:v>
                </c:pt>
                <c:pt idx="3">
                  <c:v>100</c:v>
                </c:pt>
                <c:pt idx="4">
                  <c:v>98.33</c:v>
                </c:pt>
              </c:numCache>
            </c:numRef>
          </c:val>
          <c:smooth val="0"/>
          <c:extLst>
            <c:ext xmlns:c16="http://schemas.microsoft.com/office/drawing/2014/chart" uri="{C3380CC4-5D6E-409C-BE32-E72D297353CC}">
              <c16:uniqueId val="{00000001-2207-4D90-9D18-5797CA62A8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146.91</c:v>
                </c:pt>
                <c:pt idx="1">
                  <c:v>144.80000000000001</c:v>
                </c:pt>
                <c:pt idx="2">
                  <c:v>149.4</c:v>
                </c:pt>
                <c:pt idx="3">
                  <c:v>157.04</c:v>
                </c:pt>
                <c:pt idx="4">
                  <c:v>158.31</c:v>
                </c:pt>
              </c:numCache>
            </c:numRef>
          </c:val>
          <c:extLst>
            <c:ext xmlns:c16="http://schemas.microsoft.com/office/drawing/2014/chart" uri="{C3380CC4-5D6E-409C-BE32-E72D297353CC}">
              <c16:uniqueId val="{00000000-83FF-4546-AC50-8ACBC30D65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105.3</c:v>
                </c:pt>
                <c:pt idx="1">
                  <c:v>100.56</c:v>
                </c:pt>
                <c:pt idx="2">
                  <c:v>101.01</c:v>
                </c:pt>
                <c:pt idx="3">
                  <c:v>99.62</c:v>
                </c:pt>
                <c:pt idx="4">
                  <c:v>133.66</c:v>
                </c:pt>
              </c:numCache>
            </c:numRef>
          </c:val>
          <c:smooth val="0"/>
          <c:extLst>
            <c:ext xmlns:c16="http://schemas.microsoft.com/office/drawing/2014/chart" uri="{C3380CC4-5D6E-409C-BE32-E72D297353CC}">
              <c16:uniqueId val="{00000001-83FF-4546-AC50-8ACBC30D65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広島県　府中町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5">
        <f>データ!S6</f>
        <v>52074</v>
      </c>
      <c r="AM8" s="45"/>
      <c r="AN8" s="45"/>
      <c r="AO8" s="45"/>
      <c r="AP8" s="45"/>
      <c r="AQ8" s="45"/>
      <c r="AR8" s="45"/>
      <c r="AS8" s="45"/>
      <c r="AT8" s="44">
        <f>データ!T6</f>
        <v>10.41</v>
      </c>
      <c r="AU8" s="44"/>
      <c r="AV8" s="44"/>
      <c r="AW8" s="44"/>
      <c r="AX8" s="44"/>
      <c r="AY8" s="44"/>
      <c r="AZ8" s="44"/>
      <c r="BA8" s="44"/>
      <c r="BB8" s="44">
        <f>データ!U6</f>
        <v>5002.3100000000004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63.74</v>
      </c>
      <c r="J10" s="44"/>
      <c r="K10" s="44"/>
      <c r="L10" s="44"/>
      <c r="M10" s="44"/>
      <c r="N10" s="44"/>
      <c r="O10" s="44"/>
      <c r="P10" s="44">
        <f>データ!P6</f>
        <v>99.05</v>
      </c>
      <c r="Q10" s="44"/>
      <c r="R10" s="44"/>
      <c r="S10" s="44"/>
      <c r="T10" s="44"/>
      <c r="U10" s="44"/>
      <c r="V10" s="44"/>
      <c r="W10" s="44">
        <f>データ!Q6</f>
        <v>100</v>
      </c>
      <c r="X10" s="44"/>
      <c r="Y10" s="44"/>
      <c r="Z10" s="44"/>
      <c r="AA10" s="44"/>
      <c r="AB10" s="44"/>
      <c r="AC10" s="44"/>
      <c r="AD10" s="45">
        <f>データ!R6</f>
        <v>2260</v>
      </c>
      <c r="AE10" s="45"/>
      <c r="AF10" s="45"/>
      <c r="AG10" s="45"/>
      <c r="AH10" s="45"/>
      <c r="AI10" s="45"/>
      <c r="AJ10" s="45"/>
      <c r="AK10" s="2"/>
      <c r="AL10" s="45">
        <f>データ!V6</f>
        <v>51520</v>
      </c>
      <c r="AM10" s="45"/>
      <c r="AN10" s="45"/>
      <c r="AO10" s="45"/>
      <c r="AP10" s="45"/>
      <c r="AQ10" s="45"/>
      <c r="AR10" s="45"/>
      <c r="AS10" s="45"/>
      <c r="AT10" s="44">
        <f>データ!W6</f>
        <v>5.18</v>
      </c>
      <c r="AU10" s="44"/>
      <c r="AV10" s="44"/>
      <c r="AW10" s="44"/>
      <c r="AX10" s="44"/>
      <c r="AY10" s="44"/>
      <c r="AZ10" s="44"/>
      <c r="BA10" s="44"/>
      <c r="BB10" s="44">
        <f>データ!X6</f>
        <v>9945.9500000000007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SPXiuqhi9q+wpwCXSy6mjkaS1yWTzlKSw9j/b5z2P90PxxVjIkj/6JDv5JTy8a+i+0XF3A1PdApS2qBt07bjQ==" saltValue="vjrpG4V9MWuKfc18X7pY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343021</v>
      </c>
      <c r="D6" s="19">
        <f t="shared" si="3"/>
        <v>46</v>
      </c>
      <c r="E6" s="19">
        <f t="shared" si="3"/>
        <v>17</v>
      </c>
      <c r="F6" s="19">
        <f t="shared" si="3"/>
        <v>1</v>
      </c>
      <c r="G6" s="19">
        <f t="shared" si="3"/>
        <v>0</v>
      </c>
      <c r="H6" s="19" t="str">
        <f t="shared" si="3"/>
        <v>広島県　府中町</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63.74</v>
      </c>
      <c r="P6" s="20">
        <f t="shared" si="3"/>
        <v>99.05</v>
      </c>
      <c r="Q6" s="20">
        <f t="shared" si="3"/>
        <v>100</v>
      </c>
      <c r="R6" s="20">
        <f t="shared" si="3"/>
        <v>2260</v>
      </c>
      <c r="S6" s="20">
        <f t="shared" si="3"/>
        <v>52074</v>
      </c>
      <c r="T6" s="20">
        <f t="shared" si="3"/>
        <v>10.41</v>
      </c>
      <c r="U6" s="20">
        <f t="shared" si="3"/>
        <v>5002.3100000000004</v>
      </c>
      <c r="V6" s="20">
        <f t="shared" si="3"/>
        <v>51520</v>
      </c>
      <c r="W6" s="20">
        <f t="shared" si="3"/>
        <v>5.18</v>
      </c>
      <c r="X6" s="20">
        <f t="shared" si="3"/>
        <v>9945.9500000000007</v>
      </c>
      <c r="Y6" s="21">
        <f>IF(Y7="",NA(),Y7)</f>
        <v>101.8</v>
      </c>
      <c r="Z6" s="21">
        <f t="shared" ref="Z6:AH6" si="4">IF(Z7="",NA(),Z7)</f>
        <v>99.66</v>
      </c>
      <c r="AA6" s="21">
        <f t="shared" si="4"/>
        <v>100.13</v>
      </c>
      <c r="AB6" s="21">
        <f t="shared" si="4"/>
        <v>98.07</v>
      </c>
      <c r="AC6" s="21">
        <f t="shared" si="4"/>
        <v>99.91</v>
      </c>
      <c r="AD6" s="21">
        <f t="shared" si="4"/>
        <v>107.21</v>
      </c>
      <c r="AE6" s="21">
        <f t="shared" si="4"/>
        <v>108.18</v>
      </c>
      <c r="AF6" s="21">
        <f t="shared" si="4"/>
        <v>105.76</v>
      </c>
      <c r="AG6" s="21">
        <f t="shared" si="4"/>
        <v>103.96</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1.31</v>
      </c>
      <c r="AP6" s="21">
        <f t="shared" si="5"/>
        <v>3.66</v>
      </c>
      <c r="AQ6" s="21">
        <f t="shared" si="5"/>
        <v>5.65</v>
      </c>
      <c r="AR6" s="21">
        <f t="shared" si="5"/>
        <v>5.59</v>
      </c>
      <c r="AS6" s="21">
        <f t="shared" si="5"/>
        <v>3.58</v>
      </c>
      <c r="AT6" s="20" t="str">
        <f>IF(AT7="","",IF(AT7="-","【-】","【"&amp;SUBSTITUTE(TEXT(AT7,"#,##0.00"),"-","△")&amp;"】"))</f>
        <v>【3.12】</v>
      </c>
      <c r="AU6" s="21">
        <f>IF(AU7="",NA(),AU7)</f>
        <v>38.14</v>
      </c>
      <c r="AV6" s="21">
        <f t="shared" ref="AV6:BD6" si="6">IF(AV7="",NA(),AV7)</f>
        <v>39.31</v>
      </c>
      <c r="AW6" s="21">
        <f t="shared" si="6"/>
        <v>29.12</v>
      </c>
      <c r="AX6" s="21">
        <f t="shared" si="6"/>
        <v>36.99</v>
      </c>
      <c r="AY6" s="21">
        <f t="shared" si="6"/>
        <v>37.46</v>
      </c>
      <c r="AZ6" s="21">
        <f t="shared" si="6"/>
        <v>78.55</v>
      </c>
      <c r="BA6" s="21">
        <f t="shared" si="6"/>
        <v>105.97</v>
      </c>
      <c r="BB6" s="21">
        <f t="shared" si="6"/>
        <v>132.56</v>
      </c>
      <c r="BC6" s="21">
        <f t="shared" si="6"/>
        <v>120.5</v>
      </c>
      <c r="BD6" s="21">
        <f t="shared" si="6"/>
        <v>70.599999999999994</v>
      </c>
      <c r="BE6" s="20" t="str">
        <f>IF(BE7="","",IF(BE7="-","【-】","【"&amp;SUBSTITUTE(TEXT(BE7,"#,##0.00"),"-","△")&amp;"】"))</f>
        <v>【82.75】</v>
      </c>
      <c r="BF6" s="21">
        <f>IF(BF7="",NA(),BF7)</f>
        <v>874.99</v>
      </c>
      <c r="BG6" s="21">
        <f t="shared" ref="BG6:BO6" si="7">IF(BG7="",NA(),BG7)</f>
        <v>1341.12</v>
      </c>
      <c r="BH6" s="21">
        <f t="shared" si="7"/>
        <v>1320.49</v>
      </c>
      <c r="BI6" s="21">
        <f t="shared" si="7"/>
        <v>1328.39</v>
      </c>
      <c r="BJ6" s="21">
        <f t="shared" si="7"/>
        <v>1276.04</v>
      </c>
      <c r="BK6" s="21">
        <f t="shared" si="7"/>
        <v>479.51</v>
      </c>
      <c r="BL6" s="21">
        <f t="shared" si="7"/>
        <v>498.02</v>
      </c>
      <c r="BM6" s="21">
        <f t="shared" si="7"/>
        <v>462.53</v>
      </c>
      <c r="BN6" s="21">
        <f t="shared" si="7"/>
        <v>513.14</v>
      </c>
      <c r="BO6" s="21">
        <f t="shared" si="7"/>
        <v>718.5</v>
      </c>
      <c r="BP6" s="20" t="str">
        <f>IF(BP7="","",IF(BP7="-","【-】","【"&amp;SUBSTITUTE(TEXT(BP7,"#,##0.00"),"-","△")&amp;"】"))</f>
        <v>【602.56】</v>
      </c>
      <c r="BQ6" s="21">
        <f>IF(BQ7="",NA(),BQ7)</f>
        <v>90.18</v>
      </c>
      <c r="BR6" s="21">
        <f t="shared" ref="BR6:BZ6" si="8">IF(BR7="",NA(),BR7)</f>
        <v>90.88</v>
      </c>
      <c r="BS6" s="21">
        <f t="shared" si="8"/>
        <v>86.65</v>
      </c>
      <c r="BT6" s="21">
        <f t="shared" si="8"/>
        <v>82.09</v>
      </c>
      <c r="BU6" s="21">
        <f t="shared" si="8"/>
        <v>81.680000000000007</v>
      </c>
      <c r="BV6" s="21">
        <f t="shared" si="8"/>
        <v>97.75</v>
      </c>
      <c r="BW6" s="21">
        <f t="shared" si="8"/>
        <v>98.23</v>
      </c>
      <c r="BX6" s="21">
        <f t="shared" si="8"/>
        <v>94.99</v>
      </c>
      <c r="BY6" s="21">
        <f t="shared" si="8"/>
        <v>100</v>
      </c>
      <c r="BZ6" s="21">
        <f t="shared" si="8"/>
        <v>98.33</v>
      </c>
      <c r="CA6" s="20" t="str">
        <f>IF(CA7="","",IF(CA7="-","【-】","【"&amp;SUBSTITUTE(TEXT(CA7,"#,##0.00"),"-","△")&amp;"】"))</f>
        <v>【97.94】</v>
      </c>
      <c r="CB6" s="21">
        <f>IF(CB7="",NA(),CB7)</f>
        <v>146.91</v>
      </c>
      <c r="CC6" s="21">
        <f t="shared" ref="CC6:CK6" si="9">IF(CC7="",NA(),CC7)</f>
        <v>144.80000000000001</v>
      </c>
      <c r="CD6" s="21">
        <f t="shared" si="9"/>
        <v>149.4</v>
      </c>
      <c r="CE6" s="21">
        <f t="shared" si="9"/>
        <v>157.04</v>
      </c>
      <c r="CF6" s="21">
        <f t="shared" si="9"/>
        <v>158.31</v>
      </c>
      <c r="CG6" s="21">
        <f t="shared" si="9"/>
        <v>105.3</v>
      </c>
      <c r="CH6" s="21">
        <f t="shared" si="9"/>
        <v>100.56</v>
      </c>
      <c r="CI6" s="21">
        <f t="shared" si="9"/>
        <v>101.01</v>
      </c>
      <c r="CJ6" s="21">
        <f t="shared" si="9"/>
        <v>99.62</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72.13</v>
      </c>
      <c r="CW6" s="20" t="str">
        <f>IF(CW7="","",IF(CW7="-","【-】","【"&amp;SUBSTITUTE(TEXT(CW7,"#,##0.00"),"-","△")&amp;"】"))</f>
        <v>【60.13】</v>
      </c>
      <c r="CX6" s="21">
        <f>IF(CX7="",NA(),CX7)</f>
        <v>92.92</v>
      </c>
      <c r="CY6" s="21">
        <f t="shared" ref="CY6:DG6" si="11">IF(CY7="",NA(),CY7)</f>
        <v>95.04</v>
      </c>
      <c r="CZ6" s="21">
        <f t="shared" si="11"/>
        <v>95.64</v>
      </c>
      <c r="DA6" s="21">
        <f t="shared" si="11"/>
        <v>95.83</v>
      </c>
      <c r="DB6" s="21">
        <f t="shared" si="11"/>
        <v>96.03</v>
      </c>
      <c r="DC6" s="21">
        <f t="shared" si="11"/>
        <v>97.53</v>
      </c>
      <c r="DD6" s="21">
        <f t="shared" si="11"/>
        <v>98.14</v>
      </c>
      <c r="DE6" s="21">
        <f t="shared" si="11"/>
        <v>98.08</v>
      </c>
      <c r="DF6" s="21">
        <f t="shared" si="11"/>
        <v>97.92</v>
      </c>
      <c r="DG6" s="21">
        <f t="shared" si="11"/>
        <v>96.35</v>
      </c>
      <c r="DH6" s="20" t="str">
        <f>IF(DH7="","",IF(DH7="-","【-】","【"&amp;SUBSTITUTE(TEXT(DH7,"#,##0.00"),"-","△")&amp;"】"))</f>
        <v>【96.00】</v>
      </c>
      <c r="DI6" s="21">
        <f>IF(DI7="",NA(),DI7)</f>
        <v>6.64</v>
      </c>
      <c r="DJ6" s="21">
        <f t="shared" ref="DJ6:DR6" si="12">IF(DJ7="",NA(),DJ7)</f>
        <v>9.61</v>
      </c>
      <c r="DK6" s="21">
        <f t="shared" si="12"/>
        <v>12.59</v>
      </c>
      <c r="DL6" s="21">
        <f t="shared" si="12"/>
        <v>15.5</v>
      </c>
      <c r="DM6" s="21">
        <f t="shared" si="12"/>
        <v>18.18</v>
      </c>
      <c r="DN6" s="21">
        <f t="shared" si="12"/>
        <v>11.11</v>
      </c>
      <c r="DO6" s="21">
        <f t="shared" si="12"/>
        <v>23.49</v>
      </c>
      <c r="DP6" s="21">
        <f t="shared" si="12"/>
        <v>26.35</v>
      </c>
      <c r="DQ6" s="21">
        <f t="shared" si="12"/>
        <v>28.87</v>
      </c>
      <c r="DR6" s="21">
        <f t="shared" si="12"/>
        <v>26.94</v>
      </c>
      <c r="DS6" s="20" t="str">
        <f>IF(DS7="","",IF(DS7="-","【-】","【"&amp;SUBSTITUTE(TEXT(DS7,"#,##0.00"),"-","△")&amp;"】"))</f>
        <v>【42.20】</v>
      </c>
      <c r="DT6" s="20">
        <f>IF(DT7="",NA(),DT7)</f>
        <v>0</v>
      </c>
      <c r="DU6" s="21">
        <f t="shared" ref="DU6:EC6" si="13">IF(DU7="",NA(),DU7)</f>
        <v>0.44</v>
      </c>
      <c r="DV6" s="21">
        <f t="shared" si="13"/>
        <v>0.61</v>
      </c>
      <c r="DW6" s="21">
        <f t="shared" si="13"/>
        <v>0.8</v>
      </c>
      <c r="DX6" s="21">
        <f t="shared" si="13"/>
        <v>1.31</v>
      </c>
      <c r="DY6" s="21">
        <f t="shared" si="13"/>
        <v>1.6</v>
      </c>
      <c r="DZ6" s="21">
        <f t="shared" si="13"/>
        <v>8.67</v>
      </c>
      <c r="EA6" s="21">
        <f t="shared" si="13"/>
        <v>14.22</v>
      </c>
      <c r="EB6" s="21">
        <f t="shared" si="13"/>
        <v>18.190000000000001</v>
      </c>
      <c r="EC6" s="21">
        <f t="shared" si="13"/>
        <v>3.91</v>
      </c>
      <c r="ED6" s="20" t="str">
        <f>IF(ED7="","",IF(ED7="-","【-】","【"&amp;SUBSTITUTE(TEXT(ED7,"#,##0.00"),"-","△")&amp;"】"))</f>
        <v>【9.46】</v>
      </c>
      <c r="EE6" s="21">
        <f>IF(EE7="",NA(),EE7)</f>
        <v>7.0000000000000007E-2</v>
      </c>
      <c r="EF6" s="21">
        <f t="shared" ref="EF6:EN6" si="14">IF(EF7="",NA(),EF7)</f>
        <v>0.44</v>
      </c>
      <c r="EG6" s="21">
        <f t="shared" si="14"/>
        <v>0.15</v>
      </c>
      <c r="EH6" s="21">
        <f t="shared" si="14"/>
        <v>0.1</v>
      </c>
      <c r="EI6" s="21">
        <f t="shared" si="14"/>
        <v>0.09</v>
      </c>
      <c r="EJ6" s="21">
        <f t="shared" si="14"/>
        <v>0.02</v>
      </c>
      <c r="EK6" s="21">
        <f t="shared" si="14"/>
        <v>0.11</v>
      </c>
      <c r="EL6" s="21">
        <f t="shared" si="14"/>
        <v>0.04</v>
      </c>
      <c r="EM6" s="21">
        <f t="shared" si="14"/>
        <v>0.11</v>
      </c>
      <c r="EN6" s="21">
        <f t="shared" si="14"/>
        <v>0.17</v>
      </c>
      <c r="EO6" s="20" t="str">
        <f>IF(EO7="","",IF(EO7="-","【-】","【"&amp;SUBSTITUTE(TEXT(EO7,"#,##0.00"),"-","△")&amp;"】"))</f>
        <v>【0.19】</v>
      </c>
    </row>
    <row r="7" spans="1:148" s="22" customFormat="1" x14ac:dyDescent="0.15">
      <c r="A7" s="14"/>
      <c r="B7" s="23">
        <v>2024</v>
      </c>
      <c r="C7" s="23">
        <v>343021</v>
      </c>
      <c r="D7" s="23">
        <v>46</v>
      </c>
      <c r="E7" s="23">
        <v>17</v>
      </c>
      <c r="F7" s="23">
        <v>1</v>
      </c>
      <c r="G7" s="23">
        <v>0</v>
      </c>
      <c r="H7" s="23" t="s">
        <v>96</v>
      </c>
      <c r="I7" s="23" t="s">
        <v>97</v>
      </c>
      <c r="J7" s="23" t="s">
        <v>98</v>
      </c>
      <c r="K7" s="23" t="s">
        <v>99</v>
      </c>
      <c r="L7" s="23" t="s">
        <v>100</v>
      </c>
      <c r="M7" s="23" t="s">
        <v>101</v>
      </c>
      <c r="N7" s="24" t="s">
        <v>102</v>
      </c>
      <c r="O7" s="24">
        <v>63.74</v>
      </c>
      <c r="P7" s="24">
        <v>99.05</v>
      </c>
      <c r="Q7" s="24">
        <v>100</v>
      </c>
      <c r="R7" s="24">
        <v>2260</v>
      </c>
      <c r="S7" s="24">
        <v>52074</v>
      </c>
      <c r="T7" s="24">
        <v>10.41</v>
      </c>
      <c r="U7" s="24">
        <v>5002.3100000000004</v>
      </c>
      <c r="V7" s="24">
        <v>51520</v>
      </c>
      <c r="W7" s="24">
        <v>5.18</v>
      </c>
      <c r="X7" s="24">
        <v>9945.9500000000007</v>
      </c>
      <c r="Y7" s="24">
        <v>101.8</v>
      </c>
      <c r="Z7" s="24">
        <v>99.66</v>
      </c>
      <c r="AA7" s="24">
        <v>100.13</v>
      </c>
      <c r="AB7" s="24">
        <v>98.07</v>
      </c>
      <c r="AC7" s="24">
        <v>99.91</v>
      </c>
      <c r="AD7" s="24">
        <v>107.21</v>
      </c>
      <c r="AE7" s="24">
        <v>108.18</v>
      </c>
      <c r="AF7" s="24">
        <v>105.76</v>
      </c>
      <c r="AG7" s="24">
        <v>103.96</v>
      </c>
      <c r="AH7" s="24">
        <v>109.53</v>
      </c>
      <c r="AI7" s="24">
        <v>105.36</v>
      </c>
      <c r="AJ7" s="24">
        <v>0</v>
      </c>
      <c r="AK7" s="24">
        <v>0</v>
      </c>
      <c r="AL7" s="24">
        <v>0</v>
      </c>
      <c r="AM7" s="24">
        <v>0</v>
      </c>
      <c r="AN7" s="24">
        <v>0</v>
      </c>
      <c r="AO7" s="24">
        <v>1.31</v>
      </c>
      <c r="AP7" s="24">
        <v>3.66</v>
      </c>
      <c r="AQ7" s="24">
        <v>5.65</v>
      </c>
      <c r="AR7" s="24">
        <v>5.59</v>
      </c>
      <c r="AS7" s="24">
        <v>3.58</v>
      </c>
      <c r="AT7" s="24">
        <v>3.12</v>
      </c>
      <c r="AU7" s="24">
        <v>38.14</v>
      </c>
      <c r="AV7" s="24">
        <v>39.31</v>
      </c>
      <c r="AW7" s="24">
        <v>29.12</v>
      </c>
      <c r="AX7" s="24">
        <v>36.99</v>
      </c>
      <c r="AY7" s="24">
        <v>37.46</v>
      </c>
      <c r="AZ7" s="24">
        <v>78.55</v>
      </c>
      <c r="BA7" s="24">
        <v>105.97</v>
      </c>
      <c r="BB7" s="24">
        <v>132.56</v>
      </c>
      <c r="BC7" s="24">
        <v>120.5</v>
      </c>
      <c r="BD7" s="24">
        <v>70.599999999999994</v>
      </c>
      <c r="BE7" s="24">
        <v>82.75</v>
      </c>
      <c r="BF7" s="24">
        <v>874.99</v>
      </c>
      <c r="BG7" s="24">
        <v>1341.12</v>
      </c>
      <c r="BH7" s="24">
        <v>1320.49</v>
      </c>
      <c r="BI7" s="24">
        <v>1328.39</v>
      </c>
      <c r="BJ7" s="24">
        <v>1276.04</v>
      </c>
      <c r="BK7" s="24">
        <v>479.51</v>
      </c>
      <c r="BL7" s="24">
        <v>498.02</v>
      </c>
      <c r="BM7" s="24">
        <v>462.53</v>
      </c>
      <c r="BN7" s="24">
        <v>513.14</v>
      </c>
      <c r="BO7" s="24">
        <v>718.5</v>
      </c>
      <c r="BP7" s="24">
        <v>602.55999999999995</v>
      </c>
      <c r="BQ7" s="24">
        <v>90.18</v>
      </c>
      <c r="BR7" s="24">
        <v>90.88</v>
      </c>
      <c r="BS7" s="24">
        <v>86.65</v>
      </c>
      <c r="BT7" s="24">
        <v>82.09</v>
      </c>
      <c r="BU7" s="24">
        <v>81.680000000000007</v>
      </c>
      <c r="BV7" s="24">
        <v>97.75</v>
      </c>
      <c r="BW7" s="24">
        <v>98.23</v>
      </c>
      <c r="BX7" s="24">
        <v>94.99</v>
      </c>
      <c r="BY7" s="24">
        <v>100</v>
      </c>
      <c r="BZ7" s="24">
        <v>98.33</v>
      </c>
      <c r="CA7" s="24">
        <v>97.94</v>
      </c>
      <c r="CB7" s="24">
        <v>146.91</v>
      </c>
      <c r="CC7" s="24">
        <v>144.80000000000001</v>
      </c>
      <c r="CD7" s="24">
        <v>149.4</v>
      </c>
      <c r="CE7" s="24">
        <v>157.04</v>
      </c>
      <c r="CF7" s="24">
        <v>158.31</v>
      </c>
      <c r="CG7" s="24">
        <v>105.3</v>
      </c>
      <c r="CH7" s="24">
        <v>100.56</v>
      </c>
      <c r="CI7" s="24">
        <v>101.01</v>
      </c>
      <c r="CJ7" s="24">
        <v>99.62</v>
      </c>
      <c r="CK7" s="24">
        <v>133.66</v>
      </c>
      <c r="CL7" s="24">
        <v>140.97999999999999</v>
      </c>
      <c r="CM7" s="24" t="s">
        <v>102</v>
      </c>
      <c r="CN7" s="24" t="s">
        <v>102</v>
      </c>
      <c r="CO7" s="24" t="s">
        <v>102</v>
      </c>
      <c r="CP7" s="24" t="s">
        <v>102</v>
      </c>
      <c r="CQ7" s="24" t="s">
        <v>102</v>
      </c>
      <c r="CR7" s="24" t="s">
        <v>102</v>
      </c>
      <c r="CS7" s="24" t="s">
        <v>102</v>
      </c>
      <c r="CT7" s="24" t="s">
        <v>102</v>
      </c>
      <c r="CU7" s="24" t="s">
        <v>102</v>
      </c>
      <c r="CV7" s="24">
        <v>72.13</v>
      </c>
      <c r="CW7" s="24">
        <v>60.13</v>
      </c>
      <c r="CX7" s="24">
        <v>92.92</v>
      </c>
      <c r="CY7" s="24">
        <v>95.04</v>
      </c>
      <c r="CZ7" s="24">
        <v>95.64</v>
      </c>
      <c r="DA7" s="24">
        <v>95.83</v>
      </c>
      <c r="DB7" s="24">
        <v>96.03</v>
      </c>
      <c r="DC7" s="24">
        <v>97.53</v>
      </c>
      <c r="DD7" s="24">
        <v>98.14</v>
      </c>
      <c r="DE7" s="24">
        <v>98.08</v>
      </c>
      <c r="DF7" s="24">
        <v>97.92</v>
      </c>
      <c r="DG7" s="24">
        <v>96.35</v>
      </c>
      <c r="DH7" s="24">
        <v>96</v>
      </c>
      <c r="DI7" s="24">
        <v>6.64</v>
      </c>
      <c r="DJ7" s="24">
        <v>9.61</v>
      </c>
      <c r="DK7" s="24">
        <v>12.59</v>
      </c>
      <c r="DL7" s="24">
        <v>15.5</v>
      </c>
      <c r="DM7" s="24">
        <v>18.18</v>
      </c>
      <c r="DN7" s="24">
        <v>11.11</v>
      </c>
      <c r="DO7" s="24">
        <v>23.49</v>
      </c>
      <c r="DP7" s="24">
        <v>26.35</v>
      </c>
      <c r="DQ7" s="24">
        <v>28.87</v>
      </c>
      <c r="DR7" s="24">
        <v>26.94</v>
      </c>
      <c r="DS7" s="24">
        <v>42.2</v>
      </c>
      <c r="DT7" s="24">
        <v>0</v>
      </c>
      <c r="DU7" s="24">
        <v>0.44</v>
      </c>
      <c r="DV7" s="24">
        <v>0.61</v>
      </c>
      <c r="DW7" s="24">
        <v>0.8</v>
      </c>
      <c r="DX7" s="24">
        <v>1.31</v>
      </c>
      <c r="DY7" s="24">
        <v>1.6</v>
      </c>
      <c r="DZ7" s="24">
        <v>8.67</v>
      </c>
      <c r="EA7" s="24">
        <v>14.22</v>
      </c>
      <c r="EB7" s="24">
        <v>18.190000000000001</v>
      </c>
      <c r="EC7" s="24">
        <v>3.91</v>
      </c>
      <c r="ED7" s="24">
        <v>9.4600000000000009</v>
      </c>
      <c r="EE7" s="24">
        <v>7.0000000000000007E-2</v>
      </c>
      <c r="EF7" s="24">
        <v>0.44</v>
      </c>
      <c r="EG7" s="24">
        <v>0.15</v>
      </c>
      <c r="EH7" s="24">
        <v>0.1</v>
      </c>
      <c r="EI7" s="24">
        <v>0.09</v>
      </c>
      <c r="EJ7" s="24">
        <v>0.02</v>
      </c>
      <c r="EK7" s="24">
        <v>0.11</v>
      </c>
      <c r="EL7" s="24">
        <v>0.04</v>
      </c>
      <c r="EM7" s="24">
        <v>0.11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直浩</cp:lastModifiedBy>
  <cp:lastPrinted>2026-01-15T08:02:29Z</cp:lastPrinted>
  <dcterms:created xsi:type="dcterms:W3CDTF">2025-12-23T06:04:39Z</dcterms:created>
  <dcterms:modified xsi:type="dcterms:W3CDTF">2026-01-16T01:18:03Z</dcterms:modified>
  <cp:category/>
</cp:coreProperties>
</file>