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9"/>
  <workbookPr/>
  <mc:AlternateContent xmlns:mc="http://schemas.openxmlformats.org/markup-compatibility/2006">
    <mc:Choice Requires="x15">
      <x15ac:absPath xmlns:x15ac="http://schemas.microsoft.com/office/spreadsheetml/2010/11/ac" url="Z:\都市計画課\02都市計画係\18下水道・財政\経営比較分析表\R6\02_提出\"/>
    </mc:Choice>
  </mc:AlternateContent>
  <xr:revisionPtr revIDLastSave="0" documentId="13_ncr:1_{DC1CE17A-D1DA-434B-9751-F17A0DDBAFA4}" xr6:coauthVersionLast="36" xr6:coauthVersionMax="36" xr10:uidLastSave="{00000000-0000-0000-0000-000000000000}"/>
  <workbookProtection workbookAlgorithmName="SHA-512" workbookHashValue="RZB3o8FNzfimO2SAw//GFAWOsQmw61nihkDKgYHYGmPOvuuA41AMgiQXA1FKXBtjqimbQ+ZUJLEisFQaTmd6/g==" workbookSaltValue="p5j9JruAkwY9nHCHfsh1Ug==" workbookSpinCount="100000" lockStructure="1"/>
  <bookViews>
    <workbookView showSheetTabs="0" xWindow="0" yWindow="0" windowWidth="19200" windowHeight="1129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G85" i="4"/>
  <c r="P10" i="4"/>
  <c r="B6" i="4"/>
</calcChain>
</file>

<file path=xl/sharedStrings.xml><?xml version="1.0" encoding="utf-8"?>
<sst xmlns="http://schemas.openxmlformats.org/spreadsheetml/2006/main" count="320" uniqueCount="116">
  <si>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</si>
  <si>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</si>
  <si>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</si>
  <si>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</si>
  <si>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</si>
  <si>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</si>
  <si>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</si>
  <si>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</si>
  <si>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</si>
  <si>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</si>
  <si>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</si>
  <si>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</si>
  <si>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</si>
  <si>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</si>
  <si>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</si>
  <si>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</si>
  <si>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</si>
  <si>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</si>
  <si>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</si>
  <si>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</si>
  <si>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</si>
  <si>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</si>
  <si>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</si>
  <si>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</si>
  <si>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</si>
  <si>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</si>
  <si>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</si>
  <si>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</si>
  <si>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</si>
  <si>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</si>
  <si>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</si>
  <si>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</si>
  <si>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</si>
  <si>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</si>
  <si>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</si>
  <si>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</si>
  <si>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</si>
  <si>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</si>
  <si>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</si>
  <si>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</si>
  <si>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</si>
  <si>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</si>
  <si>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</si>
  <si>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</si>
  <si>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</si>
  <si>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</si>
  <si>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</si>
  <si>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</si>
  <si>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</si>
  <si>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</si>
  <si>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</si>
  <si>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</si>
  <si>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</si>
  <si>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</si>
  <si>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</si>
  <si>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</si>
  <si>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</si>
  <si>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</si>
  <si>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</si>
  <si>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</si>
  <si>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</si>
  <si>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</si>
  <si>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</si>
  <si>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</si>
  <si>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</si>
  <si>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</si>
  <si>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</si>
  <si>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</si>
  <si>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</si>
  <si>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</si>
  <si>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</si>
  <si>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</si>
  <si>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</si>
  <si>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</si>
  <si>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</si>
  <si>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</si>
  <si>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</si>
  <si>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</si>
  <si>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</si>
  <si>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</si>
  <si>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</si>
  <si>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</si>
  <si>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</si>
  <si>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</si>
  <si>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</si>
  <si>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</si>
  <si>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</si>
  <si>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</si>
  <si>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</si>
  <si>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</si>
  <si>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</si>
  <si>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</si>
  <si>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</si>
  <si>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</si>
  <si>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</si>
  <si>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</si>
  <si>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坂町</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</si>
  <si>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</si>
  <si>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</si>
  <si>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</si>
  <si>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</si>
  <si>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</si>
  <si>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</si>
  <si>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</si>
  <si>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</si>
  <si>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</si>
  <si>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</si>
  <si>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</si>
  <si>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</si>
  <si>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</si>
  <si>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</si>
  <si>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</si>
  <si>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</si>
  <si>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管路施設は平成3年度から供用開始のため、整備当初のものは34年を経過しており、標準耐用年数50年が近づいてきているため、今後もストックマネジメント計画に基づき、優先度の高い路線から点検調査を進め、改築更新等を実施する見込みです。　
　ポンプ場施設も同様にストックマネジメント計画に基づく改良更新を優先度の高い施設から実施する見込みです。
　</t>
    <phoneticPr fontId="4"/>
  </si>
  <si>
    <t>　令和6年度から公営企業会計へ移行したため、累積欠損金比率や流動比率等の指標が数値化されるようになりました。
　町全域の面整備を集中的に実施したことにより、平成16年度までに一部を除き面的整備は完了しています。これにより、令和6年度末の水洗化率（⑧）は98.7%となっています。
　収益的収支比率（①）は、100%を上回ることが望ましいとされている中、比較的短期間に集中して設備投資を行ってきたことから、令和6年度では109.5%となっています。今後も地方債償還金の減少とともに経営の健全性は維持される見込みです。
　令和5年度の打切り決算により、企業債残高対事業規模比率（④）は類似団体と比較して上回っています。経費回収率（⑤）についても、81.1％となっており、今後は経営改善を図っていく必要があります。
　汚水処理原価（⑥）については、年間総有収水量が減少傾向にあるため、計画的な投資や投資以外の経費について抑制も抑制を図っていきます。</t>
    <rPh sb="1" eb="3">
      <t>レイワ</t>
    </rPh>
    <rPh sb="4" eb="6">
      <t>ネンド</t>
    </rPh>
    <rPh sb="8" eb="10">
      <t>コウエイ</t>
    </rPh>
    <rPh sb="10" eb="12">
      <t>キギョウ</t>
    </rPh>
    <rPh sb="12" eb="14">
      <t>カイケイ</t>
    </rPh>
    <rPh sb="15" eb="17">
      <t>イコウ</t>
    </rPh>
    <rPh sb="22" eb="24">
      <t>ルイセキ</t>
    </rPh>
    <rPh sb="24" eb="26">
      <t>ケッソン</t>
    </rPh>
    <rPh sb="26" eb="27">
      <t>キン</t>
    </rPh>
    <rPh sb="27" eb="29">
      <t>ヒリツ</t>
    </rPh>
    <rPh sb="30" eb="32">
      <t>リュウドウ</t>
    </rPh>
    <rPh sb="32" eb="34">
      <t>ヒリツ</t>
    </rPh>
    <rPh sb="34" eb="35">
      <t>トウ</t>
    </rPh>
    <rPh sb="36" eb="38">
      <t>シヒョウ</t>
    </rPh>
    <rPh sb="39" eb="42">
      <t>スウチカ</t>
    </rPh>
    <rPh sb="239" eb="241">
      <t>ケイエイ</t>
    </rPh>
    <rPh sb="242" eb="245">
      <t>ケンゼンセイ</t>
    </rPh>
    <rPh sb="246" eb="248">
      <t>イジ</t>
    </rPh>
    <rPh sb="251" eb="253">
      <t>ミコ</t>
    </rPh>
    <rPh sb="259" eb="261">
      <t>レイワ</t>
    </rPh>
    <rPh sb="262" eb="264">
      <t>ネンド</t>
    </rPh>
    <rPh sb="265" eb="267">
      <t>ウチキ</t>
    </rPh>
    <rPh sb="268" eb="270">
      <t>ケッサン</t>
    </rPh>
    <rPh sb="299" eb="301">
      <t>ウワマワ</t>
    </rPh>
    <rPh sb="333" eb="335">
      <t>コンゴ</t>
    </rPh>
    <rPh sb="336" eb="338">
      <t>ケイエイ</t>
    </rPh>
    <rPh sb="338" eb="340">
      <t>カイゼン</t>
    </rPh>
    <rPh sb="341" eb="342">
      <t>ハカ</t>
    </rPh>
    <rPh sb="346" eb="348">
      <t>ヒツヨウ</t>
    </rPh>
    <rPh sb="371" eb="373">
      <t>ネンカン</t>
    </rPh>
    <rPh sb="373" eb="374">
      <t>ソウ</t>
    </rPh>
    <rPh sb="374" eb="376">
      <t>ユウシュウ</t>
    </rPh>
    <rPh sb="376" eb="378">
      <t>スイリョウ</t>
    </rPh>
    <rPh sb="379" eb="381">
      <t>ゲンショウ</t>
    </rPh>
    <rPh sb="381" eb="383">
      <t>ケイコウ</t>
    </rPh>
    <rPh sb="389" eb="392">
      <t>ケイカクテキ</t>
    </rPh>
    <rPh sb="393" eb="395">
      <t>トウシ</t>
    </rPh>
    <rPh sb="396" eb="398">
      <t>トウシ</t>
    </rPh>
    <rPh sb="398" eb="400">
      <t>イガイ</t>
    </rPh>
    <rPh sb="401" eb="403">
      <t>ケイヒ</t>
    </rPh>
    <rPh sb="407" eb="409">
      <t>ヨクセイ</t>
    </rPh>
    <phoneticPr fontId="4"/>
  </si>
  <si>
    <t xml:space="preserve">　供用開始より35年が経過している汚水管渠の健全な維持管理、老朽化していく既設ポンプ場の長寿命化対策についてストックマネジメント計画や長寿命化計画に基づき、実施していきます。それらを滞りなく実施していくため、財政面において、国庫補助金や企業債を用いて資金を適時に調達するとともに、使用料についても、有収水量の増加は見込めないことから５年ごとに料金改定の検討を行い、将来にわたって住民生活に重要な下水道サービスの提供を安定的に継続していきます。
　また、事業の将来像や運営方針を明確化し、より適切に施策を推進するとともに、効率的な事業の運営を図ります。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</si>
</sst>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FCA-4CB5-96E8-C67B1F57C28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0.15</c:v>
                </c:pt>
              </c:numCache>
            </c:numRef>
          </c:val>
          <c:smooth val="0"/>
          <c:extLst>
            <c:ext xmlns:c16="http://schemas.microsoft.com/office/drawing/2014/chart" uri="{C3380CC4-5D6E-409C-BE32-E72D297353CC}">
              <c16:uniqueId val="{00000001-4FCA-4CB5-96E8-C67B1F57C28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EA7-4144-A2C2-938B223C42B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56.85</c:v>
                </c:pt>
              </c:numCache>
            </c:numRef>
          </c:val>
          <c:smooth val="0"/>
          <c:extLst>
            <c:ext xmlns:c16="http://schemas.microsoft.com/office/drawing/2014/chart" uri="{C3380CC4-5D6E-409C-BE32-E72D297353CC}">
              <c16:uniqueId val="{00000001-3EA7-4144-A2C2-938B223C42B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98.74</c:v>
                </c:pt>
              </c:numCache>
            </c:numRef>
          </c:val>
          <c:extLst>
            <c:ext xmlns:c16="http://schemas.microsoft.com/office/drawing/2014/chart" uri="{C3380CC4-5D6E-409C-BE32-E72D297353CC}">
              <c16:uniqueId val="{00000000-8D1A-42A7-AC1B-387CFB3665F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90.79</c:v>
                </c:pt>
              </c:numCache>
            </c:numRef>
          </c:val>
          <c:smooth val="0"/>
          <c:extLst>
            <c:ext xmlns:c16="http://schemas.microsoft.com/office/drawing/2014/chart" uri="{C3380CC4-5D6E-409C-BE32-E72D297353CC}">
              <c16:uniqueId val="{00000001-8D1A-42A7-AC1B-387CFB3665F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109.52</c:v>
                </c:pt>
              </c:numCache>
            </c:numRef>
          </c:val>
          <c:extLst>
            <c:ext xmlns:c16="http://schemas.microsoft.com/office/drawing/2014/chart" uri="{C3380CC4-5D6E-409C-BE32-E72D297353CC}">
              <c16:uniqueId val="{00000000-44D1-4663-9FC0-A53A715BEBF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105.5</c:v>
                </c:pt>
              </c:numCache>
            </c:numRef>
          </c:val>
          <c:smooth val="0"/>
          <c:extLst>
            <c:ext xmlns:c16="http://schemas.microsoft.com/office/drawing/2014/chart" uri="{C3380CC4-5D6E-409C-BE32-E72D297353CC}">
              <c16:uniqueId val="{00000001-44D1-4663-9FC0-A53A715BEBF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50.32</c:v>
                </c:pt>
              </c:numCache>
            </c:numRef>
          </c:val>
          <c:extLst>
            <c:ext xmlns:c16="http://schemas.microsoft.com/office/drawing/2014/chart" uri="{C3380CC4-5D6E-409C-BE32-E72D297353CC}">
              <c16:uniqueId val="{00000000-3CBC-4F68-BD67-EF7255630E6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28.47</c:v>
                </c:pt>
              </c:numCache>
            </c:numRef>
          </c:val>
          <c:smooth val="0"/>
          <c:extLst>
            <c:ext xmlns:c16="http://schemas.microsoft.com/office/drawing/2014/chart" uri="{C3380CC4-5D6E-409C-BE32-E72D297353CC}">
              <c16:uniqueId val="{00000001-3CBC-4F68-BD67-EF7255630E6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441-4609-BB5E-7E0E80B6D87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1.87</c:v>
                </c:pt>
              </c:numCache>
            </c:numRef>
          </c:val>
          <c:smooth val="0"/>
          <c:extLst>
            <c:ext xmlns:c16="http://schemas.microsoft.com/office/drawing/2014/chart" uri="{C3380CC4-5D6E-409C-BE32-E72D297353CC}">
              <c16:uniqueId val="{00000001-C441-4609-BB5E-7E0E80B6D87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E0A-486B-8D0D-53365F1C563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16.91</c:v>
                </c:pt>
              </c:numCache>
            </c:numRef>
          </c:val>
          <c:smooth val="0"/>
          <c:extLst>
            <c:ext xmlns:c16="http://schemas.microsoft.com/office/drawing/2014/chart" uri="{C3380CC4-5D6E-409C-BE32-E72D297353CC}">
              <c16:uniqueId val="{00000001-CE0A-486B-8D0D-53365F1C563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35.130000000000003</c:v>
                </c:pt>
              </c:numCache>
            </c:numRef>
          </c:val>
          <c:extLst>
            <c:ext xmlns:c16="http://schemas.microsoft.com/office/drawing/2014/chart" uri="{C3380CC4-5D6E-409C-BE32-E72D297353CC}">
              <c16:uniqueId val="{00000000-457E-4A77-B8A7-DD4C7F98605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73.930000000000007</c:v>
                </c:pt>
              </c:numCache>
            </c:numRef>
          </c:val>
          <c:smooth val="0"/>
          <c:extLst>
            <c:ext xmlns:c16="http://schemas.microsoft.com/office/drawing/2014/chart" uri="{C3380CC4-5D6E-409C-BE32-E72D297353CC}">
              <c16:uniqueId val="{00000001-457E-4A77-B8A7-DD4C7F98605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974.12</c:v>
                </c:pt>
              </c:numCache>
            </c:numRef>
          </c:val>
          <c:extLst>
            <c:ext xmlns:c16="http://schemas.microsoft.com/office/drawing/2014/chart" uri="{C3380CC4-5D6E-409C-BE32-E72D297353CC}">
              <c16:uniqueId val="{00000000-13B5-4828-B0F1-9FA343BA824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795.22</c:v>
                </c:pt>
              </c:numCache>
            </c:numRef>
          </c:val>
          <c:smooth val="0"/>
          <c:extLst>
            <c:ext xmlns:c16="http://schemas.microsoft.com/office/drawing/2014/chart" uri="{C3380CC4-5D6E-409C-BE32-E72D297353CC}">
              <c16:uniqueId val="{00000001-13B5-4828-B0F1-9FA343BA824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81.13</c:v>
                </c:pt>
              </c:numCache>
            </c:numRef>
          </c:val>
          <c:extLst>
            <c:ext xmlns:c16="http://schemas.microsoft.com/office/drawing/2014/chart" uri="{C3380CC4-5D6E-409C-BE32-E72D297353CC}">
              <c16:uniqueId val="{00000000-55A7-44B3-82FF-351D75B30FD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90.78</c:v>
                </c:pt>
              </c:numCache>
            </c:numRef>
          </c:val>
          <c:smooth val="0"/>
          <c:extLst>
            <c:ext xmlns:c16="http://schemas.microsoft.com/office/drawing/2014/chart" uri="{C3380CC4-5D6E-409C-BE32-E72D297353CC}">
              <c16:uniqueId val="{00000001-55A7-44B3-82FF-351D75B30FD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211.53</c:v>
                </c:pt>
              </c:numCache>
            </c:numRef>
          </c:val>
          <c:extLst>
            <c:ext xmlns:c16="http://schemas.microsoft.com/office/drawing/2014/chart" uri="{C3380CC4-5D6E-409C-BE32-E72D297353CC}">
              <c16:uniqueId val="{00000000-BB81-4423-8D84-E4D2EDA3B9F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170.83</c:v>
                </c:pt>
              </c:numCache>
            </c:numRef>
          </c:val>
          <c:smooth val="0"/>
          <c:extLst>
            <c:ext xmlns:c16="http://schemas.microsoft.com/office/drawing/2014/chart" uri="{C3380CC4-5D6E-409C-BE32-E72D297353CC}">
              <c16:uniqueId val="{00000001-BB81-4423-8D84-E4D2EDA3B9F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N49" zoomScale="112" zoomScaleNormal="112" workbookViewId="0">
      <selection activeCell="BK70" sqref="BK7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広島県　坂町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12498</v>
      </c>
      <c r="AM8" s="41"/>
      <c r="AN8" s="41"/>
      <c r="AO8" s="41"/>
      <c r="AP8" s="41"/>
      <c r="AQ8" s="41"/>
      <c r="AR8" s="41"/>
      <c r="AS8" s="41"/>
      <c r="AT8" s="34">
        <f>データ!T6</f>
        <v>15.69</v>
      </c>
      <c r="AU8" s="34"/>
      <c r="AV8" s="34"/>
      <c r="AW8" s="34"/>
      <c r="AX8" s="34"/>
      <c r="AY8" s="34"/>
      <c r="AZ8" s="34"/>
      <c r="BA8" s="34"/>
      <c r="BB8" s="34">
        <f>データ!U6</f>
        <v>796.56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68.8</v>
      </c>
      <c r="J10" s="34"/>
      <c r="K10" s="34"/>
      <c r="L10" s="34"/>
      <c r="M10" s="34"/>
      <c r="N10" s="34"/>
      <c r="O10" s="34"/>
      <c r="P10" s="34">
        <f>データ!P6</f>
        <v>98.67</v>
      </c>
      <c r="Q10" s="34"/>
      <c r="R10" s="34"/>
      <c r="S10" s="34"/>
      <c r="T10" s="34"/>
      <c r="U10" s="34"/>
      <c r="V10" s="34"/>
      <c r="W10" s="34">
        <f>データ!Q6</f>
        <v>82.14</v>
      </c>
      <c r="X10" s="34"/>
      <c r="Y10" s="34"/>
      <c r="Z10" s="34"/>
      <c r="AA10" s="34"/>
      <c r="AB10" s="34"/>
      <c r="AC10" s="34"/>
      <c r="AD10" s="41">
        <f>データ!R6</f>
        <v>2288</v>
      </c>
      <c r="AE10" s="41"/>
      <c r="AF10" s="41"/>
      <c r="AG10" s="41"/>
      <c r="AH10" s="41"/>
      <c r="AI10" s="41"/>
      <c r="AJ10" s="41"/>
      <c r="AK10" s="2"/>
      <c r="AL10" s="41">
        <f>データ!V6</f>
        <v>12226</v>
      </c>
      <c r="AM10" s="41"/>
      <c r="AN10" s="41"/>
      <c r="AO10" s="41"/>
      <c r="AP10" s="41"/>
      <c r="AQ10" s="41"/>
      <c r="AR10" s="41"/>
      <c r="AS10" s="41"/>
      <c r="AT10" s="34">
        <f>データ!W6</f>
        <v>3.85</v>
      </c>
      <c r="AU10" s="34"/>
      <c r="AV10" s="34"/>
      <c r="AW10" s="34"/>
      <c r="AX10" s="34"/>
      <c r="AY10" s="34"/>
      <c r="AZ10" s="34"/>
      <c r="BA10" s="34"/>
      <c r="BB10" s="34">
        <f>データ!X6</f>
        <v>3175.58</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4nKaU3CO5aqU6gUQSkNzJ+H52s2ktJY2K/ZpGboKUcsM+FOtF15agU2t2VBLgpCDoSJw2GdVpXzAA/YBky/Jg==" saltValue="T1aN3NZF0tY74pCzHBO5p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343099</v>
      </c>
      <c r="D6" s="19">
        <f t="shared" si="3"/>
        <v>46</v>
      </c>
      <c r="E6" s="19">
        <f t="shared" si="3"/>
        <v>17</v>
      </c>
      <c r="F6" s="19">
        <f t="shared" si="3"/>
        <v>1</v>
      </c>
      <c r="G6" s="19">
        <f t="shared" si="3"/>
        <v>0</v>
      </c>
      <c r="H6" s="19" t="str">
        <f t="shared" si="3"/>
        <v>広島県　坂町</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68.8</v>
      </c>
      <c r="P6" s="20">
        <f t="shared" si="3"/>
        <v>98.67</v>
      </c>
      <c r="Q6" s="20">
        <f t="shared" si="3"/>
        <v>82.14</v>
      </c>
      <c r="R6" s="20">
        <f t="shared" si="3"/>
        <v>2288</v>
      </c>
      <c r="S6" s="20">
        <f t="shared" si="3"/>
        <v>12498</v>
      </c>
      <c r="T6" s="20">
        <f t="shared" si="3"/>
        <v>15.69</v>
      </c>
      <c r="U6" s="20">
        <f t="shared" si="3"/>
        <v>796.56</v>
      </c>
      <c r="V6" s="20">
        <f t="shared" si="3"/>
        <v>12226</v>
      </c>
      <c r="W6" s="20">
        <f t="shared" si="3"/>
        <v>3.85</v>
      </c>
      <c r="X6" s="20">
        <f t="shared" si="3"/>
        <v>3175.58</v>
      </c>
      <c r="Y6" s="21" t="str">
        <f>IF(Y7="",NA(),Y7)</f>
        <v>-</v>
      </c>
      <c r="Z6" s="21" t="str">
        <f t="shared" ref="Z6:AH6" si="4">IF(Z7="",NA(),Z7)</f>
        <v>-</v>
      </c>
      <c r="AA6" s="21" t="str">
        <f t="shared" si="4"/>
        <v>-</v>
      </c>
      <c r="AB6" s="21" t="str">
        <f t="shared" si="4"/>
        <v>-</v>
      </c>
      <c r="AC6" s="21">
        <f t="shared" si="4"/>
        <v>109.52</v>
      </c>
      <c r="AD6" s="21" t="str">
        <f t="shared" si="4"/>
        <v>-</v>
      </c>
      <c r="AE6" s="21" t="str">
        <f t="shared" si="4"/>
        <v>-</v>
      </c>
      <c r="AF6" s="21" t="str">
        <f t="shared" si="4"/>
        <v>-</v>
      </c>
      <c r="AG6" s="21" t="str">
        <f t="shared" si="4"/>
        <v>-</v>
      </c>
      <c r="AH6" s="21">
        <f t="shared" si="4"/>
        <v>105.5</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16.91</v>
      </c>
      <c r="AT6" s="20" t="str">
        <f>IF(AT7="","",IF(AT7="-","【-】","【"&amp;SUBSTITUTE(TEXT(AT7,"#,##0.00"),"-","△")&amp;"】"))</f>
        <v>【3.12】</v>
      </c>
      <c r="AU6" s="21" t="str">
        <f>IF(AU7="",NA(),AU7)</f>
        <v>-</v>
      </c>
      <c r="AV6" s="21" t="str">
        <f t="shared" ref="AV6:BD6" si="6">IF(AV7="",NA(),AV7)</f>
        <v>-</v>
      </c>
      <c r="AW6" s="21" t="str">
        <f t="shared" si="6"/>
        <v>-</v>
      </c>
      <c r="AX6" s="21" t="str">
        <f t="shared" si="6"/>
        <v>-</v>
      </c>
      <c r="AY6" s="21">
        <f t="shared" si="6"/>
        <v>35.130000000000003</v>
      </c>
      <c r="AZ6" s="21" t="str">
        <f t="shared" si="6"/>
        <v>-</v>
      </c>
      <c r="BA6" s="21" t="str">
        <f t="shared" si="6"/>
        <v>-</v>
      </c>
      <c r="BB6" s="21" t="str">
        <f t="shared" si="6"/>
        <v>-</v>
      </c>
      <c r="BC6" s="21" t="str">
        <f t="shared" si="6"/>
        <v>-</v>
      </c>
      <c r="BD6" s="21">
        <f t="shared" si="6"/>
        <v>73.930000000000007</v>
      </c>
      <c r="BE6" s="20" t="str">
        <f>IF(BE7="","",IF(BE7="-","【-】","【"&amp;SUBSTITUTE(TEXT(BE7,"#,##0.00"),"-","△")&amp;"】"))</f>
        <v>【82.75】</v>
      </c>
      <c r="BF6" s="21" t="str">
        <f>IF(BF7="",NA(),BF7)</f>
        <v>-</v>
      </c>
      <c r="BG6" s="21" t="str">
        <f t="shared" ref="BG6:BO6" si="7">IF(BG7="",NA(),BG7)</f>
        <v>-</v>
      </c>
      <c r="BH6" s="21" t="str">
        <f t="shared" si="7"/>
        <v>-</v>
      </c>
      <c r="BI6" s="21" t="str">
        <f t="shared" si="7"/>
        <v>-</v>
      </c>
      <c r="BJ6" s="21">
        <f t="shared" si="7"/>
        <v>974.12</v>
      </c>
      <c r="BK6" s="21" t="str">
        <f t="shared" si="7"/>
        <v>-</v>
      </c>
      <c r="BL6" s="21" t="str">
        <f t="shared" si="7"/>
        <v>-</v>
      </c>
      <c r="BM6" s="21" t="str">
        <f t="shared" si="7"/>
        <v>-</v>
      </c>
      <c r="BN6" s="21" t="str">
        <f t="shared" si="7"/>
        <v>-</v>
      </c>
      <c r="BO6" s="21">
        <f t="shared" si="7"/>
        <v>795.22</v>
      </c>
      <c r="BP6" s="20" t="str">
        <f>IF(BP7="","",IF(BP7="-","【-】","【"&amp;SUBSTITUTE(TEXT(BP7,"#,##0.00"),"-","△")&amp;"】"))</f>
        <v>【602.56】</v>
      </c>
      <c r="BQ6" s="21" t="str">
        <f>IF(BQ7="",NA(),BQ7)</f>
        <v>-</v>
      </c>
      <c r="BR6" s="21" t="str">
        <f t="shared" ref="BR6:BZ6" si="8">IF(BR7="",NA(),BR7)</f>
        <v>-</v>
      </c>
      <c r="BS6" s="21" t="str">
        <f t="shared" si="8"/>
        <v>-</v>
      </c>
      <c r="BT6" s="21" t="str">
        <f t="shared" si="8"/>
        <v>-</v>
      </c>
      <c r="BU6" s="21">
        <f t="shared" si="8"/>
        <v>81.13</v>
      </c>
      <c r="BV6" s="21" t="str">
        <f t="shared" si="8"/>
        <v>-</v>
      </c>
      <c r="BW6" s="21" t="str">
        <f t="shared" si="8"/>
        <v>-</v>
      </c>
      <c r="BX6" s="21" t="str">
        <f t="shared" si="8"/>
        <v>-</v>
      </c>
      <c r="BY6" s="21" t="str">
        <f t="shared" si="8"/>
        <v>-</v>
      </c>
      <c r="BZ6" s="21">
        <f t="shared" si="8"/>
        <v>90.78</v>
      </c>
      <c r="CA6" s="20" t="str">
        <f>IF(CA7="","",IF(CA7="-","【-】","【"&amp;SUBSTITUTE(TEXT(CA7,"#,##0.00"),"-","△")&amp;"】"))</f>
        <v>【97.94】</v>
      </c>
      <c r="CB6" s="21" t="str">
        <f>IF(CB7="",NA(),CB7)</f>
        <v>-</v>
      </c>
      <c r="CC6" s="21" t="str">
        <f t="shared" ref="CC6:CK6" si="9">IF(CC7="",NA(),CC7)</f>
        <v>-</v>
      </c>
      <c r="CD6" s="21" t="str">
        <f t="shared" si="9"/>
        <v>-</v>
      </c>
      <c r="CE6" s="21" t="str">
        <f t="shared" si="9"/>
        <v>-</v>
      </c>
      <c r="CF6" s="21">
        <f t="shared" si="9"/>
        <v>211.53</v>
      </c>
      <c r="CG6" s="21" t="str">
        <f t="shared" si="9"/>
        <v>-</v>
      </c>
      <c r="CH6" s="21" t="str">
        <f t="shared" si="9"/>
        <v>-</v>
      </c>
      <c r="CI6" s="21" t="str">
        <f t="shared" si="9"/>
        <v>-</v>
      </c>
      <c r="CJ6" s="21" t="str">
        <f t="shared" si="9"/>
        <v>-</v>
      </c>
      <c r="CK6" s="21">
        <f t="shared" si="9"/>
        <v>170.83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56.85</v>
      </c>
      <c r="CW6" s="20" t="str">
        <f>IF(CW7="","",IF(CW7="-","【-】","【"&amp;SUBSTITUTE(TEXT(CW7,"#,##0.00"),"-","△")&amp;"】"))</f>
        <v>【60.13】</v>
      </c>
      <c r="CX6" s="21" t="str">
        <f>IF(CX7="",NA(),CX7)</f>
        <v>-</v>
      </c>
      <c r="CY6" s="21" t="str">
        <f t="shared" ref="CY6:DG6" si="11">IF(CY7="",NA(),CY7)</f>
        <v>-</v>
      </c>
      <c r="CZ6" s="21" t="str">
        <f t="shared" si="11"/>
        <v>-</v>
      </c>
      <c r="DA6" s="21" t="str">
        <f t="shared" si="11"/>
        <v>-</v>
      </c>
      <c r="DB6" s="21">
        <f t="shared" si="11"/>
        <v>98.74</v>
      </c>
      <c r="DC6" s="21" t="str">
        <f t="shared" si="11"/>
        <v>-</v>
      </c>
      <c r="DD6" s="21" t="str">
        <f t="shared" si="11"/>
        <v>-</v>
      </c>
      <c r="DE6" s="21" t="str">
        <f t="shared" si="11"/>
        <v>-</v>
      </c>
      <c r="DF6" s="21" t="str">
        <f t="shared" si="11"/>
        <v>-</v>
      </c>
      <c r="DG6" s="21">
        <f t="shared" si="11"/>
        <v>90.79</v>
      </c>
      <c r="DH6" s="20" t="str">
        <f>IF(DH7="","",IF(DH7="-","【-】","【"&amp;SUBSTITUTE(TEXT(DH7,"#,##0.00"),"-","△")&amp;"】"))</f>
        <v>【96.00】</v>
      </c>
      <c r="DI6" s="21" t="str">
        <f>IF(DI7="",NA(),DI7)</f>
        <v>-</v>
      </c>
      <c r="DJ6" s="21" t="str">
        <f t="shared" ref="DJ6:DR6" si="12">IF(DJ7="",NA(),DJ7)</f>
        <v>-</v>
      </c>
      <c r="DK6" s="21" t="str">
        <f t="shared" si="12"/>
        <v>-</v>
      </c>
      <c r="DL6" s="21" t="str">
        <f t="shared" si="12"/>
        <v>-</v>
      </c>
      <c r="DM6" s="21">
        <f t="shared" si="12"/>
        <v>50.32</v>
      </c>
      <c r="DN6" s="21" t="str">
        <f t="shared" si="12"/>
        <v>-</v>
      </c>
      <c r="DO6" s="21" t="str">
        <f t="shared" si="12"/>
        <v>-</v>
      </c>
      <c r="DP6" s="21" t="str">
        <f t="shared" si="12"/>
        <v>-</v>
      </c>
      <c r="DQ6" s="21" t="str">
        <f t="shared" si="12"/>
        <v>-</v>
      </c>
      <c r="DR6" s="21">
        <f t="shared" si="12"/>
        <v>28.47</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1.87</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0.15</v>
      </c>
      <c r="EO6" s="20" t="str">
        <f>IF(EO7="","",IF(EO7="-","【-】","【"&amp;SUBSTITUTE(TEXT(EO7,"#,##0.00"),"-","△")&amp;"】"))</f>
        <v>【0.19】</v>
      </c>
    </row>
    <row r="7" spans="1:148" s="22" customFormat="1" x14ac:dyDescent="0.15">
      <c r="A7" s="14"/>
      <c r="B7" s="23">
        <v>2024</v>
      </c>
      <c r="C7" s="23">
        <v>343099</v>
      </c>
      <c r="D7" s="23">
        <v>46</v>
      </c>
      <c r="E7" s="23">
        <v>17</v>
      </c>
      <c r="F7" s="23">
        <v>1</v>
      </c>
      <c r="G7" s="23">
        <v>0</v>
      </c>
      <c r="H7" s="23" t="s">
        <v>96</v>
      </c>
      <c r="I7" s="23" t="s">
        <v>97</v>
      </c>
      <c r="J7" s="23" t="s">
        <v>98</v>
      </c>
      <c r="K7" s="23" t="s">
        <v>99</v>
      </c>
      <c r="L7" s="23" t="s">
        <v>100</v>
      </c>
      <c r="M7" s="23" t="s">
        <v>101</v>
      </c>
      <c r="N7" s="24" t="s">
        <v>102</v>
      </c>
      <c r="O7" s="24">
        <v>68.8</v>
      </c>
      <c r="P7" s="24">
        <v>98.67</v>
      </c>
      <c r="Q7" s="24">
        <v>82.14</v>
      </c>
      <c r="R7" s="24">
        <v>2288</v>
      </c>
      <c r="S7" s="24">
        <v>12498</v>
      </c>
      <c r="T7" s="24">
        <v>15.69</v>
      </c>
      <c r="U7" s="24">
        <v>796.56</v>
      </c>
      <c r="V7" s="24">
        <v>12226</v>
      </c>
      <c r="W7" s="24">
        <v>3.85</v>
      </c>
      <c r="X7" s="24">
        <v>3175.58</v>
      </c>
      <c r="Y7" s="24" t="s">
        <v>102</v>
      </c>
      <c r="Z7" s="24" t="s">
        <v>102</v>
      </c>
      <c r="AA7" s="24" t="s">
        <v>102</v>
      </c>
      <c r="AB7" s="24" t="s">
        <v>102</v>
      </c>
      <c r="AC7" s="24">
        <v>109.52</v>
      </c>
      <c r="AD7" s="24" t="s">
        <v>102</v>
      </c>
      <c r="AE7" s="24" t="s">
        <v>102</v>
      </c>
      <c r="AF7" s="24" t="s">
        <v>102</v>
      </c>
      <c r="AG7" s="24" t="s">
        <v>102</v>
      </c>
      <c r="AH7" s="24">
        <v>105.5</v>
      </c>
      <c r="AI7" s="24">
        <v>105.36</v>
      </c>
      <c r="AJ7" s="24" t="s">
        <v>102</v>
      </c>
      <c r="AK7" s="24" t="s">
        <v>102</v>
      </c>
      <c r="AL7" s="24" t="s">
        <v>102</v>
      </c>
      <c r="AM7" s="24" t="s">
        <v>102</v>
      </c>
      <c r="AN7" s="24">
        <v>0</v>
      </c>
      <c r="AO7" s="24" t="s">
        <v>102</v>
      </c>
      <c r="AP7" s="24" t="s">
        <v>102</v>
      </c>
      <c r="AQ7" s="24" t="s">
        <v>102</v>
      </c>
      <c r="AR7" s="24" t="s">
        <v>102</v>
      </c>
      <c r="AS7" s="24">
        <v>16.91</v>
      </c>
      <c r="AT7" s="24">
        <v>3.12</v>
      </c>
      <c r="AU7" s="24" t="s">
        <v>102</v>
      </c>
      <c r="AV7" s="24" t="s">
        <v>102</v>
      </c>
      <c r="AW7" s="24" t="s">
        <v>102</v>
      </c>
      <c r="AX7" s="24" t="s">
        <v>102</v>
      </c>
      <c r="AY7" s="24">
        <v>35.130000000000003</v>
      </c>
      <c r="AZ7" s="24" t="s">
        <v>102</v>
      </c>
      <c r="BA7" s="24" t="s">
        <v>102</v>
      </c>
      <c r="BB7" s="24" t="s">
        <v>102</v>
      </c>
      <c r="BC7" s="24" t="s">
        <v>102</v>
      </c>
      <c r="BD7" s="24">
        <v>73.930000000000007</v>
      </c>
      <c r="BE7" s="24">
        <v>82.75</v>
      </c>
      <c r="BF7" s="24" t="s">
        <v>102</v>
      </c>
      <c r="BG7" s="24" t="s">
        <v>102</v>
      </c>
      <c r="BH7" s="24" t="s">
        <v>102</v>
      </c>
      <c r="BI7" s="24" t="s">
        <v>102</v>
      </c>
      <c r="BJ7" s="24">
        <v>974.12</v>
      </c>
      <c r="BK7" s="24" t="s">
        <v>102</v>
      </c>
      <c r="BL7" s="24" t="s">
        <v>102</v>
      </c>
      <c r="BM7" s="24" t="s">
        <v>102</v>
      </c>
      <c r="BN7" s="24" t="s">
        <v>102</v>
      </c>
      <c r="BO7" s="24">
        <v>795.22</v>
      </c>
      <c r="BP7" s="24">
        <v>602.55999999999995</v>
      </c>
      <c r="BQ7" s="24" t="s">
        <v>102</v>
      </c>
      <c r="BR7" s="24" t="s">
        <v>102</v>
      </c>
      <c r="BS7" s="24" t="s">
        <v>102</v>
      </c>
      <c r="BT7" s="24" t="s">
        <v>102</v>
      </c>
      <c r="BU7" s="24">
        <v>81.13</v>
      </c>
      <c r="BV7" s="24" t="s">
        <v>102</v>
      </c>
      <c r="BW7" s="24" t="s">
        <v>102</v>
      </c>
      <c r="BX7" s="24" t="s">
        <v>102</v>
      </c>
      <c r="BY7" s="24" t="s">
        <v>102</v>
      </c>
      <c r="BZ7" s="24">
        <v>90.78</v>
      </c>
      <c r="CA7" s="24">
        <v>97.94</v>
      </c>
      <c r="CB7" s="24" t="s">
        <v>102</v>
      </c>
      <c r="CC7" s="24" t="s">
        <v>102</v>
      </c>
      <c r="CD7" s="24" t="s">
        <v>102</v>
      </c>
      <c r="CE7" s="24" t="s">
        <v>102</v>
      </c>
      <c r="CF7" s="24">
        <v>211.53</v>
      </c>
      <c r="CG7" s="24" t="s">
        <v>102</v>
      </c>
      <c r="CH7" s="24" t="s">
        <v>102</v>
      </c>
      <c r="CI7" s="24" t="s">
        <v>102</v>
      </c>
      <c r="CJ7" s="24" t="s">
        <v>102</v>
      </c>
      <c r="CK7" s="24">
        <v>170.83</v>
      </c>
      <c r="CL7" s="24">
        <v>140.97999999999999</v>
      </c>
      <c r="CM7" s="24" t="s">
        <v>102</v>
      </c>
      <c r="CN7" s="24" t="s">
        <v>102</v>
      </c>
      <c r="CO7" s="24" t="s">
        <v>102</v>
      </c>
      <c r="CP7" s="24" t="s">
        <v>102</v>
      </c>
      <c r="CQ7" s="24" t="s">
        <v>102</v>
      </c>
      <c r="CR7" s="24" t="s">
        <v>102</v>
      </c>
      <c r="CS7" s="24" t="s">
        <v>102</v>
      </c>
      <c r="CT7" s="24" t="s">
        <v>102</v>
      </c>
      <c r="CU7" s="24" t="s">
        <v>102</v>
      </c>
      <c r="CV7" s="24">
        <v>56.85</v>
      </c>
      <c r="CW7" s="24">
        <v>60.13</v>
      </c>
      <c r="CX7" s="24" t="s">
        <v>102</v>
      </c>
      <c r="CY7" s="24" t="s">
        <v>102</v>
      </c>
      <c r="CZ7" s="24" t="s">
        <v>102</v>
      </c>
      <c r="DA7" s="24" t="s">
        <v>102</v>
      </c>
      <c r="DB7" s="24">
        <v>98.74</v>
      </c>
      <c r="DC7" s="24" t="s">
        <v>102</v>
      </c>
      <c r="DD7" s="24" t="s">
        <v>102</v>
      </c>
      <c r="DE7" s="24" t="s">
        <v>102</v>
      </c>
      <c r="DF7" s="24" t="s">
        <v>102</v>
      </c>
      <c r="DG7" s="24">
        <v>90.79</v>
      </c>
      <c r="DH7" s="24">
        <v>96</v>
      </c>
      <c r="DI7" s="24" t="s">
        <v>102</v>
      </c>
      <c r="DJ7" s="24" t="s">
        <v>102</v>
      </c>
      <c r="DK7" s="24" t="s">
        <v>102</v>
      </c>
      <c r="DL7" s="24" t="s">
        <v>102</v>
      </c>
      <c r="DM7" s="24">
        <v>50.32</v>
      </c>
      <c r="DN7" s="24" t="s">
        <v>102</v>
      </c>
      <c r="DO7" s="24" t="s">
        <v>102</v>
      </c>
      <c r="DP7" s="24" t="s">
        <v>102</v>
      </c>
      <c r="DQ7" s="24" t="s">
        <v>102</v>
      </c>
      <c r="DR7" s="24">
        <v>28.47</v>
      </c>
      <c r="DS7" s="24">
        <v>42.2</v>
      </c>
      <c r="DT7" s="24" t="s">
        <v>102</v>
      </c>
      <c r="DU7" s="24" t="s">
        <v>102</v>
      </c>
      <c r="DV7" s="24" t="s">
        <v>102</v>
      </c>
      <c r="DW7" s="24" t="s">
        <v>102</v>
      </c>
      <c r="DX7" s="24">
        <v>0</v>
      </c>
      <c r="DY7" s="24" t="s">
        <v>102</v>
      </c>
      <c r="DZ7" s="24" t="s">
        <v>102</v>
      </c>
      <c r="EA7" s="24" t="s">
        <v>102</v>
      </c>
      <c r="EB7" s="24" t="s">
        <v>102</v>
      </c>
      <c r="EC7" s="24">
        <v>1.87</v>
      </c>
      <c r="ED7" s="24">
        <v>9.4600000000000009</v>
      </c>
      <c r="EE7" s="24" t="s">
        <v>102</v>
      </c>
      <c r="EF7" s="24" t="s">
        <v>102</v>
      </c>
      <c r="EG7" s="24" t="s">
        <v>102</v>
      </c>
      <c r="EH7" s="24" t="s">
        <v>102</v>
      </c>
      <c r="EI7" s="24">
        <v>0</v>
      </c>
      <c r="EJ7" s="24" t="s">
        <v>102</v>
      </c>
      <c r="EK7" s="24" t="s">
        <v>102</v>
      </c>
      <c r="EL7" s="24" t="s">
        <v>102</v>
      </c>
      <c r="EM7" s="24" t="s">
        <v>102</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川上 宏規</cp:lastModifiedBy>
  <cp:lastPrinted>2026-01-29T08:21:12Z</cp:lastPrinted>
  <dcterms:created xsi:type="dcterms:W3CDTF">2025-12-23T06:04:41Z</dcterms:created>
  <dcterms:modified xsi:type="dcterms:W3CDTF">2026-01-30T00:12:24Z</dcterms:modified>
  <cp:category/>
</cp:coreProperties>
</file>