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T:\030総務局\040ＤＸ推進課\32_電子収納\R8\02_契約（R8.08.01～R11.08.01）\01_一般競争入札\02_HP\"/>
    </mc:Choice>
  </mc:AlternateContent>
  <xr:revisionPtr revIDLastSave="0" documentId="13_ncr:1_{6D1E871A-EB67-4CAF-B678-8445900F413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記載要領" sheetId="13" r:id="rId1"/>
    <sheet name="入札付属書" sheetId="3" r:id="rId2"/>
    <sheet name="入札付属書_記載例" sheetId="14" r:id="rId3"/>
  </sheets>
  <definedNames>
    <definedName name="_xlnm.Print_Area" localSheetId="1">入札付属書!$A$1:$N$54</definedName>
    <definedName name="_xlnm.Print_Area" localSheetId="2">入札付属書_記載例!$A$1:$N$54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4" l="1"/>
  <c r="J44" i="14" s="1"/>
  <c r="J23" i="14"/>
  <c r="K23" i="14" s="1"/>
  <c r="J40" i="3"/>
  <c r="J23" i="3"/>
  <c r="K23" i="3" s="1"/>
  <c r="K40" i="14" l="1"/>
  <c r="K44" i="14" s="1"/>
  <c r="J43" i="14"/>
  <c r="K43" i="14" s="1"/>
  <c r="J42" i="14"/>
  <c r="K42" i="14" s="1"/>
  <c r="J41" i="14"/>
  <c r="K41" i="14" s="1"/>
  <c r="J39" i="14"/>
  <c r="K39" i="14" s="1"/>
  <c r="J38" i="14"/>
  <c r="K38" i="14" s="1"/>
  <c r="J37" i="14"/>
  <c r="K37" i="14" s="1"/>
  <c r="J36" i="14"/>
  <c r="K36" i="14" s="1"/>
  <c r="J35" i="14"/>
  <c r="K35" i="14" s="1"/>
  <c r="J34" i="14"/>
  <c r="K34" i="14" s="1"/>
  <c r="J33" i="14"/>
  <c r="K33" i="14" s="1"/>
  <c r="J32" i="14"/>
  <c r="K32" i="14" s="1"/>
  <c r="J31" i="14"/>
  <c r="J26" i="14"/>
  <c r="K26" i="14" s="1"/>
  <c r="J25" i="14"/>
  <c r="K25" i="14" s="1"/>
  <c r="J24" i="14"/>
  <c r="K24" i="14" s="1"/>
  <c r="J22" i="14"/>
  <c r="K22" i="14" s="1"/>
  <c r="J21" i="14"/>
  <c r="K21" i="14" s="1"/>
  <c r="J20" i="14"/>
  <c r="K20" i="14" s="1"/>
  <c r="J19" i="14"/>
  <c r="K19" i="14" s="1"/>
  <c r="J18" i="14"/>
  <c r="K18" i="14" s="1"/>
  <c r="J17" i="14"/>
  <c r="K17" i="14" s="1"/>
  <c r="J16" i="14"/>
  <c r="K16" i="14" s="1"/>
  <c r="J15" i="14"/>
  <c r="K15" i="14" s="1"/>
  <c r="J14" i="14"/>
  <c r="J9" i="14"/>
  <c r="K9" i="14" s="1"/>
  <c r="J8" i="14"/>
  <c r="K8" i="14" s="1"/>
  <c r="J7" i="14"/>
  <c r="J10" i="14" s="1"/>
  <c r="J38" i="3"/>
  <c r="K38" i="3" s="1"/>
  <c r="J21" i="3"/>
  <c r="K21" i="3" s="1"/>
  <c r="J20" i="3"/>
  <c r="K20" i="3" s="1"/>
  <c r="J27" i="14" l="1"/>
  <c r="K27" i="14"/>
  <c r="K7" i="14"/>
  <c r="K10" i="14" s="1"/>
  <c r="J48" i="14" l="1"/>
  <c r="K48" i="14"/>
  <c r="L48" i="14" s="1"/>
  <c r="J43" i="3" l="1"/>
  <c r="K43" i="3" s="1"/>
  <c r="J42" i="3"/>
  <c r="K42" i="3" s="1"/>
  <c r="J41" i="3"/>
  <c r="K41" i="3" s="1"/>
  <c r="J39" i="3"/>
  <c r="K39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26" i="3"/>
  <c r="K26" i="3" s="1"/>
  <c r="K40" i="3" l="1"/>
  <c r="K44" i="3" s="1"/>
  <c r="J44" i="3"/>
  <c r="J8" i="3"/>
  <c r="K8" i="3" s="1"/>
  <c r="J25" i="3" l="1"/>
  <c r="K25" i="3" s="1"/>
  <c r="J24" i="3"/>
  <c r="K24" i="3" s="1"/>
  <c r="J22" i="3" l="1"/>
  <c r="K22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K27" i="3" l="1"/>
  <c r="J27" i="3"/>
  <c r="J9" i="3"/>
  <c r="K9" i="3" s="1"/>
  <c r="J7" i="3"/>
  <c r="K7" i="3" s="1"/>
  <c r="J10" i="3" l="1"/>
  <c r="J48" i="3" s="1"/>
  <c r="K10" i="3"/>
  <c r="K48" i="3" s="1"/>
  <c r="L48" i="3" s="1"/>
</calcChain>
</file>

<file path=xl/sharedStrings.xml><?xml version="1.0" encoding="utf-8"?>
<sst xmlns="http://schemas.openxmlformats.org/spreadsheetml/2006/main" count="277" uniqueCount="51">
  <si>
    <t>単価</t>
    <rPh sb="0" eb="2">
      <t>タンカ</t>
    </rPh>
    <phoneticPr fontId="2"/>
  </si>
  <si>
    <t>単位</t>
    <rPh sb="0" eb="2">
      <t>タンイ</t>
    </rPh>
    <phoneticPr fontId="2"/>
  </si>
  <si>
    <t>円</t>
    <rPh sb="0" eb="1">
      <t>エン</t>
    </rPh>
    <phoneticPr fontId="2"/>
  </si>
  <si>
    <t>係数</t>
    <rPh sb="0" eb="2">
      <t>ケイスウ</t>
    </rPh>
    <phoneticPr fontId="2"/>
  </si>
  <si>
    <t>式</t>
    <rPh sb="0" eb="1">
      <t>シキ</t>
    </rPh>
    <phoneticPr fontId="2"/>
  </si>
  <si>
    <t>月</t>
    <rPh sb="0" eb="1">
      <t>ツキ</t>
    </rPh>
    <phoneticPr fontId="2"/>
  </si>
  <si>
    <t>ランニングコスト</t>
    <phoneticPr fontId="2"/>
  </si>
  <si>
    <t>費用（税抜）</t>
    <rPh sb="0" eb="2">
      <t>ヒヨウ</t>
    </rPh>
    <rPh sb="3" eb="5">
      <t>ゼイヌ</t>
    </rPh>
    <phoneticPr fontId="2"/>
  </si>
  <si>
    <t>費用（税込）</t>
    <rPh sb="0" eb="2">
      <t>ヒヨウ</t>
    </rPh>
    <rPh sb="3" eb="5">
      <t>ゼイコ</t>
    </rPh>
    <phoneticPr fontId="2"/>
  </si>
  <si>
    <t>小計①</t>
    <rPh sb="0" eb="2">
      <t>ショウケイ</t>
    </rPh>
    <phoneticPr fontId="2"/>
  </si>
  <si>
    <t>基本料金</t>
    <phoneticPr fontId="2"/>
  </si>
  <si>
    <t>決済手数料（クレカ）</t>
    <rPh sb="0" eb="5">
      <t>ケッサイテスウリョウ</t>
    </rPh>
    <phoneticPr fontId="2"/>
  </si>
  <si>
    <t>VISA</t>
    <phoneticPr fontId="2"/>
  </si>
  <si>
    <t>Mastercard</t>
    <phoneticPr fontId="2"/>
  </si>
  <si>
    <t>JCB</t>
    <phoneticPr fontId="2"/>
  </si>
  <si>
    <t>AMEX</t>
    <phoneticPr fontId="2"/>
  </si>
  <si>
    <t>DINERS</t>
    <phoneticPr fontId="2"/>
  </si>
  <si>
    <t>決済手数料（その他）</t>
    <rPh sb="0" eb="5">
      <t>ケッサイテスウリョウ</t>
    </rPh>
    <rPh sb="8" eb="9">
      <t>タ</t>
    </rPh>
    <phoneticPr fontId="2"/>
  </si>
  <si>
    <t>トランザクション費</t>
    <rPh sb="8" eb="9">
      <t>ヒ</t>
    </rPh>
    <phoneticPr fontId="2"/>
  </si>
  <si>
    <t>売上</t>
    <rPh sb="0" eb="2">
      <t>ウリアゲ</t>
    </rPh>
    <phoneticPr fontId="2"/>
  </si>
  <si>
    <t>返金</t>
    <rPh sb="0" eb="2">
      <t>ヘンキン</t>
    </rPh>
    <phoneticPr fontId="2"/>
  </si>
  <si>
    <t>件</t>
    <rPh sb="0" eb="1">
      <t>ケン</t>
    </rPh>
    <phoneticPr fontId="2"/>
  </si>
  <si>
    <t>小計②</t>
    <rPh sb="0" eb="2">
      <t>ショウケイ</t>
    </rPh>
    <phoneticPr fontId="2"/>
  </si>
  <si>
    <t>年間想定値</t>
    <rPh sb="0" eb="5">
      <t>ネンカンソウテイチ</t>
    </rPh>
    <phoneticPr fontId="2"/>
  </si>
  <si>
    <t>入札者記載箇所</t>
    <rPh sb="0" eb="3">
      <t>ニュウサツシャ</t>
    </rPh>
    <rPh sb="3" eb="5">
      <t>キサイ</t>
    </rPh>
    <rPh sb="5" eb="7">
      <t>カショ</t>
    </rPh>
    <phoneticPr fontId="2"/>
  </si>
  <si>
    <t>入札者記載箇所</t>
    <rPh sb="5" eb="7">
      <t>カショ</t>
    </rPh>
    <phoneticPr fontId="2"/>
  </si>
  <si>
    <t>入札額</t>
    <rPh sb="0" eb="3">
      <t>ニュウサツガク</t>
    </rPh>
    <phoneticPr fontId="2"/>
  </si>
  <si>
    <t>年間想定値</t>
    <rPh sb="0" eb="2">
      <t>ネンカン</t>
    </rPh>
    <rPh sb="2" eb="4">
      <t>ソウテイ</t>
    </rPh>
    <rPh sb="4" eb="5">
      <t>チ</t>
    </rPh>
    <phoneticPr fontId="2"/>
  </si>
  <si>
    <t>備考</t>
    <rPh sb="0" eb="2">
      <t>ビコウ</t>
    </rPh>
    <phoneticPr fontId="2"/>
  </si>
  <si>
    <t>％</t>
    <phoneticPr fontId="2"/>
  </si>
  <si>
    <t>売上（クレカ分のみ）</t>
    <rPh sb="0" eb="2">
      <t>ウリアゲ</t>
    </rPh>
    <rPh sb="6" eb="7">
      <t>ブン</t>
    </rPh>
    <phoneticPr fontId="2"/>
  </si>
  <si>
    <t>３Ｄセキュア利用料</t>
    <rPh sb="6" eb="9">
      <t>リヨウリョウ</t>
    </rPh>
    <phoneticPr fontId="2"/>
  </si>
  <si>
    <t>小計③</t>
    <rPh sb="0" eb="2">
      <t>ショウケイ</t>
    </rPh>
    <phoneticPr fontId="2"/>
  </si>
  <si>
    <t>合計（小計①＋小計②＋小計③）</t>
    <rPh sb="0" eb="2">
      <t>ゴウケイ</t>
    </rPh>
    <rPh sb="3" eb="5">
      <t>ショウケイ</t>
    </rPh>
    <rPh sb="7" eb="9">
      <t>ショウケイ</t>
    </rPh>
    <rPh sb="11" eb="13">
      <t>ショウケイ</t>
    </rPh>
    <phoneticPr fontId="2"/>
  </si>
  <si>
    <t>総額（税抜）</t>
    <rPh sb="0" eb="2">
      <t>ソウガク</t>
    </rPh>
    <rPh sb="3" eb="5">
      <t>ゼイヌ</t>
    </rPh>
    <phoneticPr fontId="2"/>
  </si>
  <si>
    <t>総額（税込）</t>
    <rPh sb="0" eb="2">
      <t>ソウガク</t>
    </rPh>
    <rPh sb="3" eb="5">
      <t>ゼイコミ</t>
    </rPh>
    <phoneticPr fontId="2"/>
  </si>
  <si>
    <t>非課税項目</t>
    <rPh sb="0" eb="3">
      <t>ヒカゼイ</t>
    </rPh>
    <rPh sb="3" eb="5">
      <t>コウモク</t>
    </rPh>
    <phoneticPr fontId="4"/>
  </si>
  <si>
    <t>総額（入札書記載額）</t>
    <rPh sb="0" eb="2">
      <t>ソウガク</t>
    </rPh>
    <rPh sb="3" eb="5">
      <t>ニュウサツ</t>
    </rPh>
    <rPh sb="5" eb="6">
      <t>ショ</t>
    </rPh>
    <rPh sb="6" eb="8">
      <t>キサイ</t>
    </rPh>
    <rPh sb="8" eb="9">
      <t>ガク</t>
    </rPh>
    <phoneticPr fontId="2"/>
  </si>
  <si>
    <t>↑入札書には、この金額を記載すること。</t>
    <rPh sb="3" eb="4">
      <t>ショ</t>
    </rPh>
    <rPh sb="9" eb="11">
      <t>キンガク</t>
    </rPh>
    <rPh sb="12" eb="14">
      <t>キサイ</t>
    </rPh>
    <phoneticPr fontId="2"/>
  </si>
  <si>
    <t>入札付属書記載要領</t>
    <rPh sb="0" eb="2">
      <t>ニュウサツ</t>
    </rPh>
    <rPh sb="2" eb="5">
      <t>フゾクショ</t>
    </rPh>
    <rPh sb="5" eb="7">
      <t>キサイ</t>
    </rPh>
    <rPh sb="7" eb="9">
      <t>ヨウリョウ</t>
    </rPh>
    <phoneticPr fontId="4"/>
  </si>
  <si>
    <t>入札付属書（入札書積算内訳）　【様式例】</t>
    <rPh sb="16" eb="18">
      <t>ヨウシキ</t>
    </rPh>
    <rPh sb="18" eb="19">
      <t>レイ</t>
    </rPh>
    <phoneticPr fontId="2"/>
  </si>
  <si>
    <t>令和８年８月１日から令和９年７月31日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</si>
  <si>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令和９年８月１日から令和10年７月31日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2"/>
  </si>
  <si>
    <t>初期費用（R8.08.01～R9.07.31）</t>
    <rPh sb="0" eb="4">
      <t>ショキヒヨウ</t>
    </rPh>
    <phoneticPr fontId="2"/>
  </si>
  <si>
    <t>月額固定費（R8.08.01～R10.07.31）</t>
    <rPh sb="0" eb="5">
      <t>ゲツガクコテイヒ</t>
    </rPh>
    <phoneticPr fontId="2"/>
  </si>
  <si>
    <r>
      <t>EMV-3Dセキュア固定費</t>
    </r>
    <r>
      <rPr>
        <sz val="8"/>
        <rFont val="ＭＳ 明朝"/>
        <family val="1"/>
        <charset val="128"/>
      </rPr>
      <t>（R8.08.01～R10.07.31）</t>
    </r>
    <rPh sb="10" eb="13">
      <t>コテイヒ</t>
    </rPh>
    <phoneticPr fontId="2"/>
  </si>
  <si>
    <t>PayPay</t>
  </si>
  <si>
    <t>d払い</t>
  </si>
  <si>
    <t>auPAY</t>
  </si>
  <si>
    <t>楽天ペイ</t>
  </si>
  <si>
    <r>
      <t>コンビニ</t>
    </r>
    <r>
      <rPr>
        <sz val="6"/>
        <rFont val="ＭＳ 明朝"/>
        <family val="1"/>
        <charset val="128"/>
      </rPr>
      <t>（7,200円／１件）</t>
    </r>
    <rPh sb="10" eb="11">
      <t>エン</t>
    </rPh>
    <rPh sb="13" eb="1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</si>
</sst>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trike/>
      <u/>
      <sz val="9"/>
      <color rgb="FFFF0000"/>
      <name val="ＭＳ 明朝"/>
      <family val="1"/>
      <charset val="128"/>
    </font>
    <font>
      <strike/>
      <u/>
      <sz val="9"/>
      <color rgb="FFFF0000"/>
      <name val="ＭＳ 明朝"/>
      <family val="1"/>
      <charset val="128"/>
    </font>
    <font>
      <u/>
      <sz val="20"/>
      <name val="ＭＳ ゴシック"/>
      <family val="3"/>
      <charset val="128"/>
    </font>
    <font>
      <sz val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 applyAlignment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38" fontId="0" fillId="0" borderId="3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5" borderId="12" xfId="1" applyFont="1" applyFill="1" applyBorder="1" applyAlignment="1">
      <alignment vertical="center"/>
    </xf>
    <xf numFmtId="38" fontId="0" fillId="5" borderId="13" xfId="1" applyFont="1" applyFill="1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6" fillId="5" borderId="14" xfId="1" applyFont="1" applyFill="1" applyBorder="1" applyAlignment="1">
      <alignment vertical="center"/>
    </xf>
    <xf numFmtId="38" fontId="6" fillId="5" borderId="13" xfId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left" vertical="top"/>
    </xf>
    <xf numFmtId="38" fontId="0" fillId="5" borderId="17" xfId="1" applyFont="1" applyFill="1" applyBorder="1" applyAlignment="1">
      <alignment vertical="center"/>
    </xf>
    <xf numFmtId="38" fontId="6" fillId="5" borderId="17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3" fillId="4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4" borderId="5" xfId="0" applyFont="1" applyFill="1" applyBorder="1">
      <alignment vertical="center"/>
    </xf>
    <xf numFmtId="38" fontId="8" fillId="0" borderId="7" xfId="1" applyFont="1" applyFill="1" applyBorder="1" applyAlignment="1">
      <alignment vertical="center"/>
    </xf>
    <xf numFmtId="0" fontId="3" fillId="7" borderId="20" xfId="0" applyFont="1" applyFill="1" applyBorder="1">
      <alignment vertical="center"/>
    </xf>
    <xf numFmtId="38" fontId="8" fillId="6" borderId="21" xfId="1" applyFont="1" applyFill="1" applyBorder="1" applyAlignment="1">
      <alignment vertical="center"/>
    </xf>
    <xf numFmtId="40" fontId="6" fillId="5" borderId="12" xfId="1" applyNumberFormat="1" applyFont="1" applyFill="1" applyBorder="1" applyAlignment="1">
      <alignment vertical="center"/>
    </xf>
    <xf numFmtId="40" fontId="6" fillId="5" borderId="14" xfId="1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38" fontId="0" fillId="0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050"/>
      <color rgb="FFFFFF99"/>
      <color rgb="FFCCFFCC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3</xdr:row>
      <xdr:rowOff>16328</xdr:rowOff>
    </xdr:from>
    <xdr:to>
      <xdr:col>21</xdr:col>
      <xdr:colOff>285751</xdr:colOff>
      <xdr:row>52</xdr:row>
      <xdr:rowOff>123824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209CDE-98D7-4570-A62A-C482ECD86474}"/>
            </a:ext>
          </a:extLst>
        </xdr:cNvPr>
        <xdr:cNvSpPr/>
      </xdr:nvSpPr>
      <xdr:spPr bwMode="auto">
        <a:xfrm>
          <a:off x="57151" y="540203"/>
          <a:ext cx="11430000" cy="71083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○入札付属書は様式例及び記載例を参考として、２年間の想定値に基づく２年間の総額の積算内訳を任意様式に記載して提出すること。 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</a:rPr>
            <a:t>なお、入札付属書の積算に誤りがある場合、また、入札附属書が入札書記載金額と対応していない（金額が一致していない）場合は、無効とする。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</a:rPr>
            <a:t>入札書には、オンライン決済サービスの利用等に係る費用について、初期費用、月額固定費、</a:t>
          </a:r>
          <a:r>
            <a:rPr kumimoji="1" lang="en-US" altLang="ja-JP" sz="1100">
              <a:solidFill>
                <a:sysClr val="windowText" lastClr="000000"/>
              </a:solidFill>
            </a:rPr>
            <a:t>EMV-3D</a:t>
          </a:r>
          <a:r>
            <a:rPr kumimoji="1" lang="ja-JP" altLang="en-US" sz="1100">
              <a:solidFill>
                <a:sysClr val="windowText" lastClr="000000"/>
              </a:solidFill>
            </a:rPr>
            <a:t>セキュア固定費、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決済手段ごとの決済手数料率、トランザクション費、</a:t>
          </a:r>
          <a:r>
            <a:rPr kumimoji="1" lang="en-US" altLang="ja-JP" sz="1100">
              <a:solidFill>
                <a:sysClr val="windowText" lastClr="000000"/>
              </a:solidFill>
            </a:rPr>
            <a:t>EMV-3D</a:t>
          </a:r>
          <a:r>
            <a:rPr kumimoji="1" lang="ja-JP" altLang="en-US" sz="1100">
              <a:solidFill>
                <a:sysClr val="windowText" lastClr="000000"/>
              </a:solidFill>
            </a:rPr>
            <a:t>セキュア利用料及びこれ以外に必要な料金等がある場合は、その単価に従って、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２年間の想定値に基づいて算出した２年間予定総額を合算した額の</a:t>
          </a:r>
          <a:r>
            <a:rPr kumimoji="1" lang="en-US" altLang="ja-JP" sz="1100">
              <a:solidFill>
                <a:sysClr val="windowText" lastClr="000000"/>
              </a:solidFill>
            </a:rPr>
            <a:t>110</a:t>
          </a:r>
          <a:r>
            <a:rPr kumimoji="1" lang="ja-JP" altLang="en-US" sz="1100">
              <a:solidFill>
                <a:sysClr val="windowText" lastClr="000000"/>
              </a:solidFill>
            </a:rPr>
            <a:t>分の</a:t>
          </a:r>
          <a:r>
            <a:rPr kumimoji="1" lang="en-US" altLang="ja-JP" sz="1100">
              <a:solidFill>
                <a:sysClr val="windowText" lastClr="000000"/>
              </a:solidFill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</a:rPr>
            <a:t>に相当する金額を記載すること。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solidFill>
                <a:sysClr val="windowText" lastClr="000000"/>
              </a:solidFill>
            </a:rPr>
            <a:t>入札付属書はＡ４サイズとし、入札書と入札付属書は左上をホチキス止めし、全てのページに割印をすること。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○対象期間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令和８年８月１日～令和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年７月</a:t>
          </a:r>
          <a:r>
            <a:rPr kumimoji="1" lang="en-US" altLang="ja-JP" sz="1100">
              <a:solidFill>
                <a:sysClr val="windowText" lastClr="000000"/>
              </a:solidFill>
            </a:rPr>
            <a:t>31</a:t>
          </a:r>
          <a:r>
            <a:rPr kumimoji="1" lang="ja-JP" altLang="en-US" sz="1100">
              <a:solidFill>
                <a:sysClr val="windowText" lastClr="000000"/>
              </a:solidFill>
            </a:rPr>
            <a:t>日（</a:t>
          </a:r>
          <a:r>
            <a:rPr kumimoji="1" lang="en-US" altLang="ja-JP" sz="1100">
              <a:solidFill>
                <a:sysClr val="windowText" lastClr="000000"/>
              </a:solidFill>
            </a:rPr>
            <a:t>24</a:t>
          </a:r>
          <a:r>
            <a:rPr kumimoji="1" lang="ja-JP" altLang="en-US" sz="1100">
              <a:solidFill>
                <a:sysClr val="windowText" lastClr="000000"/>
              </a:solidFill>
            </a:rPr>
            <a:t>か月間）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○想定値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 　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令和８年８月１日から令和９年７月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日の期間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（１）決済件数：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うち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件は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返金が発生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件／その他：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（２）決済総額：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,000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（決済総額に返金額は含まない）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クレジットカード（１ブランドあたり）：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3,800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円／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その他（１手段あたり）：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3,600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令和９年８月１日から令和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年７月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日の期間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（１）決済件数：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,500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件（うち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件は、返金が発生）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3,750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件／その他：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3,750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（２）決済総額：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55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,500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（決済総額に返金額は含まない）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《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内訳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クレジットカード（１ブランドあたり）：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5,700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千円／その他（１手段あたり）：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5,400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千円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様式例を使用する場合の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留意事項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（１）入札者は、「入札者記載箇所（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列）」に単価を入力すること。（入力した単価を基に、各金額は自動計算される。）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（２）非課税項目がある場合は、当該項目に係る「費用（税抜）（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列）」と同一の金額を「費用（税込）：（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列）」に入力すること。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また、その場合は、備考欄（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列）に「非課税項目」と記載すること。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（３）説明や補足が必要な事項については、備考欄（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列）に記載すること。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（４）入札書に記載する額は、「総額（入札書記載額）：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L48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セル」に表示された金額を転記すること。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（５）記載項目以外に費用が発生する場合は、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行を追加する等により追記し、総額及び入札額等が正しく計算されるよう修正す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その他</a:t>
          </a:r>
          <a:endParaRPr lang="en-US" altLang="ja-JP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入札付属書の記載について確認事項等がある場合は、「仕様書等に対する質問書」に記載の上、所定の期日までに提出すること。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lang="ja-JP" altLang="ja-JP" sz="1100" b="0" i="0"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545352</xdr:colOff>
      <xdr:row>1</xdr:row>
      <xdr:rowOff>52295</xdr:rowOff>
    </xdr:from>
    <xdr:to>
      <xdr:col>13</xdr:col>
      <xdr:colOff>333897</xdr:colOff>
      <xdr:row>4</xdr:row>
      <xdr:rowOff>132305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D04500-E223-4E63-86F7-7E54FC061E89}"/>
            </a:ext>
          </a:extLst>
        </xdr:cNvPr>
        <xdr:cNvSpPr/>
      </xdr:nvSpPr>
      <xdr:spPr bwMode="auto">
        <a:xfrm>
          <a:off x="10720293" y="194236"/>
          <a:ext cx="2044663" cy="58054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/>
            <a:t>記載例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7536-5C4A-43F1-9DBB-CE7BBB6D4224}">
  <sheetPr>
    <pageSetUpPr fitToPage="1"/>
  </sheetPr>
  <dimension ref="A1"/>
  <sheetViews>
    <sheetView tabSelected="1" zoomScale="70" zoomScaleNormal="70" workbookViewId="0">
      <selection activeCell="F1" sqref="F1"/>
    </sheetView>
  </sheetViews>
  <sheetFormatPr defaultRowHeight="11" x14ac:dyDescent="0.2"/>
  <sheetData>
    <row r="1" spans="1:1" ht="23.5" x14ac:dyDescent="0.2">
      <c r="A1" s="47" t="s">
        <v>39</v>
      </c>
    </row>
  </sheetData>
  <phoneticPr fontId="4"/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0"/>
  <sheetViews>
    <sheetView view="pageBreakPreview" topLeftCell="A7" zoomScaleNormal="100" zoomScaleSheetLayoutView="100" workbookViewId="0">
      <selection activeCell="J34" sqref="J34"/>
    </sheetView>
  </sheetViews>
  <sheetFormatPr defaultRowHeight="11" x14ac:dyDescent="0.2"/>
  <cols>
    <col min="1" max="1" width="1.77734375" customWidth="1"/>
    <col min="2" max="2" width="4.109375" customWidth="1"/>
    <col min="3" max="3" width="4.77734375" customWidth="1"/>
    <col min="4" max="4" width="22.33203125" customWidth="1"/>
    <col min="5" max="5" width="23.77734375" bestFit="1" customWidth="1"/>
    <col min="6" max="6" width="12.77734375" customWidth="1"/>
    <col min="7" max="7" width="10.77734375" customWidth="1"/>
    <col min="8" max="8" width="26.33203125" customWidth="1"/>
    <col min="9" max="9" width="14.44140625" customWidth="1"/>
    <col min="10" max="11" width="29.109375" customWidth="1"/>
    <col min="12" max="12" width="35.77734375" customWidth="1"/>
    <col min="13" max="13" width="3.6640625" customWidth="1"/>
    <col min="14" max="16" width="12.77734375" customWidth="1"/>
    <col min="17" max="17" width="1.77734375" customWidth="1"/>
  </cols>
  <sheetData>
    <row r="2" spans="2:12" ht="14" x14ac:dyDescent="0.2">
      <c r="E2" s="2"/>
      <c r="H2" s="2" t="s">
        <v>40</v>
      </c>
      <c r="I2" s="2"/>
    </row>
    <row r="3" spans="2:12" ht="14" x14ac:dyDescent="0.2">
      <c r="E3" s="2"/>
    </row>
    <row r="4" spans="2:12" x14ac:dyDescent="0.2">
      <c r="B4" s="3"/>
      <c r="C4" s="3"/>
    </row>
    <row r="5" spans="2:12" ht="21.75" customHeight="1" x14ac:dyDescent="0.2">
      <c r="B5" s="64"/>
      <c r="C5" s="65"/>
      <c r="D5" s="65"/>
      <c r="E5" s="66"/>
      <c r="F5" s="54" t="s">
        <v>27</v>
      </c>
      <c r="G5" s="54"/>
      <c r="H5" s="55" t="s">
        <v>24</v>
      </c>
      <c r="I5" s="55"/>
    </row>
    <row r="6" spans="2:12" ht="11.5" thickBot="1" x14ac:dyDescent="0.25">
      <c r="B6" s="69" t="s">
        <v>10</v>
      </c>
      <c r="C6" s="70"/>
      <c r="D6" s="71"/>
      <c r="E6" s="72"/>
      <c r="F6" s="10" t="s">
        <v>3</v>
      </c>
      <c r="G6" s="10" t="s">
        <v>1</v>
      </c>
      <c r="H6" s="23" t="s">
        <v>0</v>
      </c>
      <c r="I6" s="10" t="s">
        <v>1</v>
      </c>
      <c r="J6" s="10" t="s">
        <v>7</v>
      </c>
      <c r="K6" s="24" t="s">
        <v>8</v>
      </c>
      <c r="L6" s="10" t="s">
        <v>28</v>
      </c>
    </row>
    <row r="7" spans="2:12" x14ac:dyDescent="0.2">
      <c r="B7" s="67"/>
      <c r="C7" s="67"/>
      <c r="D7" s="73" t="s">
        <v>43</v>
      </c>
      <c r="E7" s="74"/>
      <c r="F7" s="1">
        <v>1</v>
      </c>
      <c r="G7" s="14" t="s">
        <v>4</v>
      </c>
      <c r="H7" s="20"/>
      <c r="I7" s="15" t="s">
        <v>2</v>
      </c>
      <c r="J7" s="8">
        <f>F7*H7</f>
        <v>0</v>
      </c>
      <c r="K7" s="19">
        <f>J7*1.1</f>
        <v>0</v>
      </c>
      <c r="L7" s="12"/>
    </row>
    <row r="8" spans="2:12" x14ac:dyDescent="0.2">
      <c r="B8" s="67"/>
      <c r="C8" s="67"/>
      <c r="D8" s="73" t="s">
        <v>44</v>
      </c>
      <c r="E8" s="74"/>
      <c r="F8" s="1">
        <v>24</v>
      </c>
      <c r="G8" s="14" t="s">
        <v>5</v>
      </c>
      <c r="H8" s="30"/>
      <c r="I8" s="6" t="s">
        <v>2</v>
      </c>
      <c r="J8" s="17">
        <f>F8*H8</f>
        <v>0</v>
      </c>
      <c r="K8" s="19">
        <f>J8*1.1</f>
        <v>0</v>
      </c>
      <c r="L8" s="1"/>
    </row>
    <row r="9" spans="2:12" ht="11.5" thickBot="1" x14ac:dyDescent="0.25">
      <c r="B9" s="68"/>
      <c r="C9" s="68"/>
      <c r="D9" s="73" t="s">
        <v>45</v>
      </c>
      <c r="E9" s="74"/>
      <c r="F9" s="1">
        <v>24</v>
      </c>
      <c r="G9" s="14" t="s">
        <v>5</v>
      </c>
      <c r="H9" s="21"/>
      <c r="I9" s="6" t="s">
        <v>2</v>
      </c>
      <c r="J9" s="17">
        <f>F9*H9</f>
        <v>0</v>
      </c>
      <c r="K9" s="19">
        <f>J9*1.1</f>
        <v>0</v>
      </c>
      <c r="L9" s="1"/>
    </row>
    <row r="10" spans="2:12" ht="11.5" thickTop="1" x14ac:dyDescent="0.2">
      <c r="B10" s="5"/>
      <c r="C10" s="5"/>
      <c r="D10" s="5"/>
      <c r="E10" s="5"/>
      <c r="F10" s="5"/>
      <c r="G10" s="5"/>
      <c r="H10" s="16"/>
      <c r="I10" s="13" t="s">
        <v>9</v>
      </c>
      <c r="J10" s="18">
        <f>SUM(J7:J9)</f>
        <v>0</v>
      </c>
      <c r="K10" s="22">
        <f>SUM(K7:K9)</f>
        <v>0</v>
      </c>
      <c r="L10" s="4"/>
    </row>
    <row r="12" spans="2:12" ht="21.75" customHeight="1" x14ac:dyDescent="0.2">
      <c r="B12" s="49" t="s">
        <v>41</v>
      </c>
      <c r="C12" s="49"/>
      <c r="D12" s="49"/>
      <c r="E12" s="49"/>
      <c r="F12" s="50" t="s">
        <v>23</v>
      </c>
      <c r="G12" s="50"/>
      <c r="H12" s="51" t="s">
        <v>25</v>
      </c>
      <c r="I12" s="51"/>
    </row>
    <row r="13" spans="2:12" ht="11.5" thickBot="1" x14ac:dyDescent="0.25">
      <c r="B13" s="52" t="s">
        <v>6</v>
      </c>
      <c r="C13" s="52"/>
      <c r="D13" s="53"/>
      <c r="E13" s="53"/>
      <c r="F13" s="11" t="s">
        <v>3</v>
      </c>
      <c r="G13" s="11" t="s">
        <v>1</v>
      </c>
      <c r="H13" s="25" t="s">
        <v>0</v>
      </c>
      <c r="I13" s="11" t="s">
        <v>1</v>
      </c>
      <c r="J13" s="11" t="s">
        <v>7</v>
      </c>
      <c r="K13" s="11" t="s">
        <v>8</v>
      </c>
      <c r="L13" s="11" t="s">
        <v>28</v>
      </c>
    </row>
    <row r="14" spans="2:12" x14ac:dyDescent="0.2">
      <c r="B14" s="60"/>
      <c r="C14" s="61"/>
      <c r="D14" s="53" t="s">
        <v>11</v>
      </c>
      <c r="E14" s="9" t="s">
        <v>12</v>
      </c>
      <c r="F14" s="8">
        <v>3800000</v>
      </c>
      <c r="G14" s="14" t="s">
        <v>2</v>
      </c>
      <c r="H14" s="45"/>
      <c r="I14" s="15" t="s">
        <v>29</v>
      </c>
      <c r="J14" s="8">
        <f>F14*H14/100</f>
        <v>0</v>
      </c>
      <c r="K14" s="19">
        <f>J14*1.1</f>
        <v>0</v>
      </c>
      <c r="L14" s="1"/>
    </row>
    <row r="15" spans="2:12" x14ac:dyDescent="0.2">
      <c r="B15" s="60"/>
      <c r="C15" s="61"/>
      <c r="D15" s="53"/>
      <c r="E15" s="9" t="s">
        <v>13</v>
      </c>
      <c r="F15" s="8">
        <v>3800000</v>
      </c>
      <c r="G15" s="14" t="s">
        <v>2</v>
      </c>
      <c r="H15" s="46"/>
      <c r="I15" s="15" t="s">
        <v>29</v>
      </c>
      <c r="J15" s="8">
        <f t="shared" ref="J15:J22" si="0">F15*H15/100</f>
        <v>0</v>
      </c>
      <c r="K15" s="19">
        <f t="shared" ref="K15:K26" si="1">J15*1.1</f>
        <v>0</v>
      </c>
      <c r="L15" s="1"/>
    </row>
    <row r="16" spans="2:12" x14ac:dyDescent="0.2">
      <c r="B16" s="60"/>
      <c r="C16" s="61"/>
      <c r="D16" s="53"/>
      <c r="E16" s="9" t="s">
        <v>14</v>
      </c>
      <c r="F16" s="8">
        <v>3800000</v>
      </c>
      <c r="G16" s="14" t="s">
        <v>2</v>
      </c>
      <c r="H16" s="46"/>
      <c r="I16" s="15" t="s">
        <v>29</v>
      </c>
      <c r="J16" s="8">
        <f t="shared" si="0"/>
        <v>0</v>
      </c>
      <c r="K16" s="19">
        <f t="shared" si="1"/>
        <v>0</v>
      </c>
      <c r="L16" s="1"/>
    </row>
    <row r="17" spans="2:12" x14ac:dyDescent="0.2">
      <c r="B17" s="60"/>
      <c r="C17" s="61"/>
      <c r="D17" s="53"/>
      <c r="E17" s="9" t="s">
        <v>15</v>
      </c>
      <c r="F17" s="8">
        <v>3800000</v>
      </c>
      <c r="G17" s="14" t="s">
        <v>2</v>
      </c>
      <c r="H17" s="46"/>
      <c r="I17" s="15" t="s">
        <v>29</v>
      </c>
      <c r="J17" s="8">
        <f t="shared" si="0"/>
        <v>0</v>
      </c>
      <c r="K17" s="19">
        <f t="shared" si="1"/>
        <v>0</v>
      </c>
      <c r="L17" s="1"/>
    </row>
    <row r="18" spans="2:12" x14ac:dyDescent="0.2">
      <c r="B18" s="60"/>
      <c r="C18" s="61"/>
      <c r="D18" s="53"/>
      <c r="E18" s="9" t="s">
        <v>16</v>
      </c>
      <c r="F18" s="8">
        <v>3800000</v>
      </c>
      <c r="G18" s="14" t="s">
        <v>2</v>
      </c>
      <c r="H18" s="46"/>
      <c r="I18" s="15" t="s">
        <v>29</v>
      </c>
      <c r="J18" s="8">
        <f t="shared" si="0"/>
        <v>0</v>
      </c>
      <c r="K18" s="19">
        <f t="shared" si="1"/>
        <v>0</v>
      </c>
      <c r="L18" s="1"/>
    </row>
    <row r="19" spans="2:12" x14ac:dyDescent="0.2">
      <c r="B19" s="60"/>
      <c r="C19" s="61"/>
      <c r="D19" s="53" t="s">
        <v>17</v>
      </c>
      <c r="E19" s="9" t="s">
        <v>46</v>
      </c>
      <c r="F19" s="8">
        <v>3600000</v>
      </c>
      <c r="G19" s="14" t="s">
        <v>2</v>
      </c>
      <c r="H19" s="46"/>
      <c r="I19" s="15" t="s">
        <v>29</v>
      </c>
      <c r="J19" s="8">
        <f t="shared" si="0"/>
        <v>0</v>
      </c>
      <c r="K19" s="19">
        <f t="shared" si="1"/>
        <v>0</v>
      </c>
      <c r="L19" s="1"/>
    </row>
    <row r="20" spans="2:12" x14ac:dyDescent="0.2">
      <c r="B20" s="60"/>
      <c r="C20" s="61"/>
      <c r="D20" s="53"/>
      <c r="E20" s="9" t="s">
        <v>47</v>
      </c>
      <c r="F20" s="8">
        <v>3600000</v>
      </c>
      <c r="G20" s="14" t="s">
        <v>2</v>
      </c>
      <c r="H20" s="46"/>
      <c r="I20" s="15" t="s">
        <v>29</v>
      </c>
      <c r="J20" s="8">
        <f t="shared" ref="J20:J21" si="2">F20*H20/100</f>
        <v>0</v>
      </c>
      <c r="K20" s="19">
        <f t="shared" ref="K20:K21" si="3">J20*1.1</f>
        <v>0</v>
      </c>
      <c r="L20" s="1"/>
    </row>
    <row r="21" spans="2:12" x14ac:dyDescent="0.2">
      <c r="B21" s="60"/>
      <c r="C21" s="61"/>
      <c r="D21" s="53"/>
      <c r="E21" s="9" t="s">
        <v>48</v>
      </c>
      <c r="F21" s="8">
        <v>3600000</v>
      </c>
      <c r="G21" s="14" t="s">
        <v>2</v>
      </c>
      <c r="H21" s="46"/>
      <c r="I21" s="15" t="s">
        <v>29</v>
      </c>
      <c r="J21" s="8">
        <f t="shared" si="2"/>
        <v>0</v>
      </c>
      <c r="K21" s="19">
        <f t="shared" si="3"/>
        <v>0</v>
      </c>
      <c r="L21" s="1"/>
    </row>
    <row r="22" spans="2:12" x14ac:dyDescent="0.2">
      <c r="B22" s="60"/>
      <c r="C22" s="61"/>
      <c r="D22" s="53"/>
      <c r="E22" s="9" t="s">
        <v>49</v>
      </c>
      <c r="F22" s="8">
        <v>3600000</v>
      </c>
      <c r="G22" s="14" t="s">
        <v>2</v>
      </c>
      <c r="H22" s="46"/>
      <c r="I22" s="15" t="s">
        <v>29</v>
      </c>
      <c r="J22" s="8">
        <f t="shared" si="0"/>
        <v>0</v>
      </c>
      <c r="K22" s="19">
        <f t="shared" si="1"/>
        <v>0</v>
      </c>
      <c r="L22" s="1"/>
    </row>
    <row r="23" spans="2:12" x14ac:dyDescent="0.2">
      <c r="B23" s="60"/>
      <c r="C23" s="61"/>
      <c r="D23" s="53"/>
      <c r="E23" s="9" t="s">
        <v>50</v>
      </c>
      <c r="F23" s="8">
        <v>500</v>
      </c>
      <c r="G23" s="14" t="s">
        <v>21</v>
      </c>
      <c r="H23" s="26"/>
      <c r="I23" s="15" t="s">
        <v>2</v>
      </c>
      <c r="J23" s="48">
        <f>F23*H23</f>
        <v>0</v>
      </c>
      <c r="K23" s="19">
        <f t="shared" si="1"/>
        <v>0</v>
      </c>
      <c r="L23" s="1"/>
    </row>
    <row r="24" spans="2:12" x14ac:dyDescent="0.2">
      <c r="B24" s="60"/>
      <c r="C24" s="61"/>
      <c r="D24" s="53" t="s">
        <v>18</v>
      </c>
      <c r="E24" s="9" t="s">
        <v>19</v>
      </c>
      <c r="F24" s="7">
        <v>5000</v>
      </c>
      <c r="G24" s="14" t="s">
        <v>21</v>
      </c>
      <c r="H24" s="26"/>
      <c r="I24" s="15" t="s">
        <v>2</v>
      </c>
      <c r="J24" s="8">
        <f>F24*H24</f>
        <v>0</v>
      </c>
      <c r="K24" s="19">
        <f t="shared" si="1"/>
        <v>0</v>
      </c>
      <c r="L24" s="1"/>
    </row>
    <row r="25" spans="2:12" x14ac:dyDescent="0.2">
      <c r="B25" s="60"/>
      <c r="C25" s="61"/>
      <c r="D25" s="53"/>
      <c r="E25" s="9" t="s">
        <v>20</v>
      </c>
      <c r="F25" s="1">
        <v>30</v>
      </c>
      <c r="G25" s="14" t="s">
        <v>21</v>
      </c>
      <c r="H25" s="31"/>
      <c r="I25" s="6" t="s">
        <v>2</v>
      </c>
      <c r="J25" s="17">
        <f>F25*H25</f>
        <v>0</v>
      </c>
      <c r="K25" s="19">
        <f t="shared" si="1"/>
        <v>0</v>
      </c>
      <c r="L25" s="1"/>
    </row>
    <row r="26" spans="2:12" ht="11.5" thickBot="1" x14ac:dyDescent="0.25">
      <c r="B26" s="62"/>
      <c r="C26" s="63"/>
      <c r="D26" s="29" t="s">
        <v>31</v>
      </c>
      <c r="E26" s="9" t="s">
        <v>30</v>
      </c>
      <c r="F26" s="8">
        <v>2500</v>
      </c>
      <c r="G26" s="14" t="s">
        <v>21</v>
      </c>
      <c r="H26" s="27"/>
      <c r="I26" s="6" t="s">
        <v>2</v>
      </c>
      <c r="J26" s="17">
        <f>F26*H26</f>
        <v>0</v>
      </c>
      <c r="K26" s="19">
        <f t="shared" si="1"/>
        <v>0</v>
      </c>
      <c r="L26" s="1"/>
    </row>
    <row r="27" spans="2:12" ht="11.5" thickTop="1" x14ac:dyDescent="0.2">
      <c r="I27" s="13" t="s">
        <v>22</v>
      </c>
      <c r="J27" s="18">
        <f>SUM(J14:J26)</f>
        <v>0</v>
      </c>
      <c r="K27" s="18">
        <f>SUM(K14:K26)</f>
        <v>0</v>
      </c>
    </row>
    <row r="28" spans="2:12" x14ac:dyDescent="0.2">
      <c r="J28" s="32"/>
      <c r="K28" s="32"/>
    </row>
    <row r="29" spans="2:12" ht="26.25" customHeight="1" x14ac:dyDescent="0.2">
      <c r="B29" s="49" t="s">
        <v>42</v>
      </c>
      <c r="C29" s="49"/>
      <c r="D29" s="49"/>
      <c r="E29" s="49"/>
      <c r="F29" s="50" t="s">
        <v>23</v>
      </c>
      <c r="G29" s="50"/>
      <c r="H29" s="51" t="s">
        <v>25</v>
      </c>
      <c r="I29" s="51"/>
    </row>
    <row r="30" spans="2:12" ht="11.5" thickBot="1" x14ac:dyDescent="0.25">
      <c r="B30" s="52" t="s">
        <v>6</v>
      </c>
      <c r="C30" s="52"/>
      <c r="D30" s="53"/>
      <c r="E30" s="53"/>
      <c r="F30" s="11" t="s">
        <v>3</v>
      </c>
      <c r="G30" s="11" t="s">
        <v>1</v>
      </c>
      <c r="H30" s="25" t="s">
        <v>0</v>
      </c>
      <c r="I30" s="11" t="s">
        <v>1</v>
      </c>
      <c r="J30" s="11" t="s">
        <v>7</v>
      </c>
      <c r="K30" s="11" t="s">
        <v>8</v>
      </c>
      <c r="L30" s="11" t="s">
        <v>28</v>
      </c>
    </row>
    <row r="31" spans="2:12" x14ac:dyDescent="0.2">
      <c r="B31" s="60"/>
      <c r="C31" s="61"/>
      <c r="D31" s="53" t="s">
        <v>11</v>
      </c>
      <c r="E31" s="9" t="s">
        <v>12</v>
      </c>
      <c r="F31" s="8">
        <v>5700000</v>
      </c>
      <c r="G31" s="14" t="s">
        <v>2</v>
      </c>
      <c r="H31" s="45"/>
      <c r="I31" s="15" t="s">
        <v>29</v>
      </c>
      <c r="J31" s="8">
        <f>F31*H31/100</f>
        <v>0</v>
      </c>
      <c r="K31" s="19">
        <f>J31*1.1</f>
        <v>0</v>
      </c>
      <c r="L31" s="1"/>
    </row>
    <row r="32" spans="2:12" x14ac:dyDescent="0.2">
      <c r="B32" s="60"/>
      <c r="C32" s="61"/>
      <c r="D32" s="53"/>
      <c r="E32" s="9" t="s">
        <v>13</v>
      </c>
      <c r="F32" s="8">
        <v>5700000</v>
      </c>
      <c r="G32" s="14" t="s">
        <v>2</v>
      </c>
      <c r="H32" s="46"/>
      <c r="I32" s="15" t="s">
        <v>29</v>
      </c>
      <c r="J32" s="8">
        <f t="shared" ref="J32:J39" si="4">F32*H32/100</f>
        <v>0</v>
      </c>
      <c r="K32" s="19">
        <f t="shared" ref="K32:K43" si="5">J32*1.1</f>
        <v>0</v>
      </c>
      <c r="L32" s="1"/>
    </row>
    <row r="33" spans="2:12" x14ac:dyDescent="0.2">
      <c r="B33" s="60"/>
      <c r="C33" s="61"/>
      <c r="D33" s="53"/>
      <c r="E33" s="9" t="s">
        <v>14</v>
      </c>
      <c r="F33" s="8">
        <v>5700000</v>
      </c>
      <c r="G33" s="14" t="s">
        <v>2</v>
      </c>
      <c r="H33" s="46"/>
      <c r="I33" s="15" t="s">
        <v>29</v>
      </c>
      <c r="J33" s="8">
        <f t="shared" si="4"/>
        <v>0</v>
      </c>
      <c r="K33" s="19">
        <f t="shared" si="5"/>
        <v>0</v>
      </c>
      <c r="L33" s="1"/>
    </row>
    <row r="34" spans="2:12" x14ac:dyDescent="0.2">
      <c r="B34" s="60"/>
      <c r="C34" s="61"/>
      <c r="D34" s="53"/>
      <c r="E34" s="9" t="s">
        <v>15</v>
      </c>
      <c r="F34" s="8">
        <v>5700000</v>
      </c>
      <c r="G34" s="14" t="s">
        <v>2</v>
      </c>
      <c r="H34" s="46"/>
      <c r="I34" s="15" t="s">
        <v>29</v>
      </c>
      <c r="J34" s="8">
        <f t="shared" si="4"/>
        <v>0</v>
      </c>
      <c r="K34" s="19">
        <f t="shared" si="5"/>
        <v>0</v>
      </c>
      <c r="L34" s="1"/>
    </row>
    <row r="35" spans="2:12" x14ac:dyDescent="0.2">
      <c r="B35" s="60"/>
      <c r="C35" s="61"/>
      <c r="D35" s="53"/>
      <c r="E35" s="9" t="s">
        <v>16</v>
      </c>
      <c r="F35" s="8">
        <v>5700000</v>
      </c>
      <c r="G35" s="14" t="s">
        <v>2</v>
      </c>
      <c r="H35" s="46"/>
      <c r="I35" s="15" t="s">
        <v>29</v>
      </c>
      <c r="J35" s="8">
        <f t="shared" si="4"/>
        <v>0</v>
      </c>
      <c r="K35" s="19">
        <f t="shared" si="5"/>
        <v>0</v>
      </c>
      <c r="L35" s="1"/>
    </row>
    <row r="36" spans="2:12" x14ac:dyDescent="0.2">
      <c r="B36" s="60"/>
      <c r="C36" s="61"/>
      <c r="D36" s="53" t="s">
        <v>17</v>
      </c>
      <c r="E36" s="9" t="s">
        <v>46</v>
      </c>
      <c r="F36" s="8">
        <v>5400000</v>
      </c>
      <c r="G36" s="14" t="s">
        <v>2</v>
      </c>
      <c r="H36" s="46"/>
      <c r="I36" s="15" t="s">
        <v>29</v>
      </c>
      <c r="J36" s="8">
        <f t="shared" si="4"/>
        <v>0</v>
      </c>
      <c r="K36" s="19">
        <f t="shared" si="5"/>
        <v>0</v>
      </c>
      <c r="L36" s="1"/>
    </row>
    <row r="37" spans="2:12" x14ac:dyDescent="0.2">
      <c r="B37" s="60"/>
      <c r="C37" s="61"/>
      <c r="D37" s="53"/>
      <c r="E37" s="9" t="s">
        <v>47</v>
      </c>
      <c r="F37" s="8">
        <v>5400000</v>
      </c>
      <c r="G37" s="14" t="s">
        <v>2</v>
      </c>
      <c r="H37" s="46"/>
      <c r="I37" s="15" t="s">
        <v>29</v>
      </c>
      <c r="J37" s="8">
        <f t="shared" si="4"/>
        <v>0</v>
      </c>
      <c r="K37" s="19">
        <f t="shared" si="5"/>
        <v>0</v>
      </c>
      <c r="L37" s="1"/>
    </row>
    <row r="38" spans="2:12" x14ac:dyDescent="0.2">
      <c r="B38" s="60"/>
      <c r="C38" s="61"/>
      <c r="D38" s="53"/>
      <c r="E38" s="9" t="s">
        <v>48</v>
      </c>
      <c r="F38" s="8">
        <v>5400000</v>
      </c>
      <c r="G38" s="14" t="s">
        <v>2</v>
      </c>
      <c r="H38" s="46"/>
      <c r="I38" s="15" t="s">
        <v>29</v>
      </c>
      <c r="J38" s="8">
        <f t="shared" ref="J38" si="6">F38*H38/100</f>
        <v>0</v>
      </c>
      <c r="K38" s="19">
        <f t="shared" ref="K38" si="7">J38*1.1</f>
        <v>0</v>
      </c>
      <c r="L38" s="1"/>
    </row>
    <row r="39" spans="2:12" x14ac:dyDescent="0.2">
      <c r="B39" s="60"/>
      <c r="C39" s="61"/>
      <c r="D39" s="53"/>
      <c r="E39" s="9" t="s">
        <v>49</v>
      </c>
      <c r="F39" s="8">
        <v>5400000</v>
      </c>
      <c r="G39" s="14" t="s">
        <v>2</v>
      </c>
      <c r="H39" s="46"/>
      <c r="I39" s="15" t="s">
        <v>29</v>
      </c>
      <c r="J39" s="8">
        <f t="shared" si="4"/>
        <v>0</v>
      </c>
      <c r="K39" s="19">
        <f t="shared" si="5"/>
        <v>0</v>
      </c>
      <c r="L39" s="1"/>
    </row>
    <row r="40" spans="2:12" x14ac:dyDescent="0.2">
      <c r="B40" s="60"/>
      <c r="C40" s="61"/>
      <c r="D40" s="53"/>
      <c r="E40" s="9" t="s">
        <v>50</v>
      </c>
      <c r="F40" s="8">
        <v>750</v>
      </c>
      <c r="G40" s="14" t="s">
        <v>21</v>
      </c>
      <c r="H40" s="26"/>
      <c r="I40" s="15" t="s">
        <v>2</v>
      </c>
      <c r="J40" s="48">
        <f>F40*H40</f>
        <v>0</v>
      </c>
      <c r="K40" s="19">
        <f t="shared" si="5"/>
        <v>0</v>
      </c>
      <c r="L40" s="1"/>
    </row>
    <row r="41" spans="2:12" x14ac:dyDescent="0.2">
      <c r="B41" s="60"/>
      <c r="C41" s="61"/>
      <c r="D41" s="53" t="s">
        <v>18</v>
      </c>
      <c r="E41" s="9" t="s">
        <v>19</v>
      </c>
      <c r="F41" s="7">
        <v>7500</v>
      </c>
      <c r="G41" s="14" t="s">
        <v>21</v>
      </c>
      <c r="H41" s="26"/>
      <c r="I41" s="15" t="s">
        <v>2</v>
      </c>
      <c r="J41" s="8">
        <f>F41*H41</f>
        <v>0</v>
      </c>
      <c r="K41" s="19">
        <f t="shared" si="5"/>
        <v>0</v>
      </c>
      <c r="L41" s="1"/>
    </row>
    <row r="42" spans="2:12" x14ac:dyDescent="0.2">
      <c r="B42" s="60"/>
      <c r="C42" s="61"/>
      <c r="D42" s="53"/>
      <c r="E42" s="9" t="s">
        <v>20</v>
      </c>
      <c r="F42" s="1">
        <v>45</v>
      </c>
      <c r="G42" s="14" t="s">
        <v>21</v>
      </c>
      <c r="H42" s="31"/>
      <c r="I42" s="6" t="s">
        <v>2</v>
      </c>
      <c r="J42" s="17">
        <f>F42*H42</f>
        <v>0</v>
      </c>
      <c r="K42" s="19">
        <f t="shared" si="5"/>
        <v>0</v>
      </c>
      <c r="L42" s="1"/>
    </row>
    <row r="43" spans="2:12" ht="11.5" thickBot="1" x14ac:dyDescent="0.25">
      <c r="B43" s="62"/>
      <c r="C43" s="63"/>
      <c r="D43" s="29" t="s">
        <v>31</v>
      </c>
      <c r="E43" s="9" t="s">
        <v>30</v>
      </c>
      <c r="F43" s="8">
        <v>3750</v>
      </c>
      <c r="G43" s="14" t="s">
        <v>21</v>
      </c>
      <c r="H43" s="27"/>
      <c r="I43" s="6" t="s">
        <v>2</v>
      </c>
      <c r="J43" s="17">
        <f>F43*H43</f>
        <v>0</v>
      </c>
      <c r="K43" s="19">
        <f t="shared" si="5"/>
        <v>0</v>
      </c>
      <c r="L43" s="1"/>
    </row>
    <row r="44" spans="2:12" ht="11.5" thickTop="1" x14ac:dyDescent="0.2">
      <c r="I44" s="13" t="s">
        <v>32</v>
      </c>
      <c r="J44" s="18">
        <f>SUM(J31:J43)</f>
        <v>0</v>
      </c>
      <c r="K44" s="18">
        <f>SUM(K31:K43)</f>
        <v>0</v>
      </c>
    </row>
    <row r="45" spans="2:12" x14ac:dyDescent="0.2">
      <c r="J45" s="32"/>
      <c r="K45" s="32"/>
    </row>
    <row r="46" spans="2:12" ht="11.5" thickBot="1" x14ac:dyDescent="0.25"/>
    <row r="47" spans="2:12" ht="23.25" customHeight="1" thickTop="1" thickBot="1" x14ac:dyDescent="0.25">
      <c r="H47" s="58" t="s">
        <v>26</v>
      </c>
      <c r="I47" s="59"/>
      <c r="J47" s="36" t="s">
        <v>34</v>
      </c>
      <c r="K47" s="41" t="s">
        <v>35</v>
      </c>
      <c r="L47" s="43" t="s">
        <v>37</v>
      </c>
    </row>
    <row r="48" spans="2:12" ht="23.25" customHeight="1" thickBot="1" x14ac:dyDescent="0.25">
      <c r="H48" s="56" t="s">
        <v>33</v>
      </c>
      <c r="I48" s="57"/>
      <c r="J48" s="40">
        <f>ROUNDDOWN(J10+J27+J44,0)</f>
        <v>0</v>
      </c>
      <c r="K48" s="42">
        <f>ROUNDDOWN(K10+K27+K44,0)</f>
        <v>0</v>
      </c>
      <c r="L48" s="44">
        <f>ROUNDDOWN(K48/110*100,0)</f>
        <v>0</v>
      </c>
    </row>
    <row r="49" spans="8:12" ht="14.5" thickTop="1" x14ac:dyDescent="0.2">
      <c r="H49" s="37"/>
      <c r="I49" s="37"/>
      <c r="J49" s="39"/>
      <c r="K49" s="38"/>
      <c r="L49" s="39" t="s">
        <v>38</v>
      </c>
    </row>
    <row r="50" spans="8:12" x14ac:dyDescent="0.2">
      <c r="H50" s="34"/>
      <c r="I50" s="34"/>
      <c r="J50" s="35"/>
      <c r="K50" s="33"/>
      <c r="L50" s="28"/>
    </row>
  </sheetData>
  <mergeCells count="26">
    <mergeCell ref="B31:C43"/>
    <mergeCell ref="D31:D35"/>
    <mergeCell ref="D36:D40"/>
    <mergeCell ref="D41:D42"/>
    <mergeCell ref="B5:E5"/>
    <mergeCell ref="B14:C26"/>
    <mergeCell ref="B7:C9"/>
    <mergeCell ref="B6:E6"/>
    <mergeCell ref="D7:E7"/>
    <mergeCell ref="D9:E9"/>
    <mergeCell ref="D14:D18"/>
    <mergeCell ref="D19:D23"/>
    <mergeCell ref="D24:D25"/>
    <mergeCell ref="B13:E13"/>
    <mergeCell ref="D8:E8"/>
    <mergeCell ref="B12:E12"/>
    <mergeCell ref="F5:G5"/>
    <mergeCell ref="H5:I5"/>
    <mergeCell ref="H12:I12"/>
    <mergeCell ref="H48:I48"/>
    <mergeCell ref="H47:I47"/>
    <mergeCell ref="B29:E29"/>
    <mergeCell ref="F29:G29"/>
    <mergeCell ref="H29:I29"/>
    <mergeCell ref="B30:E30"/>
    <mergeCell ref="F12:G12"/>
  </mergeCells>
  <phoneticPr fontId="2"/>
  <pageMargins left="0.78740157480314965" right="0.78740157480314965" top="0.59055118110236227" bottom="0.59055118110236227" header="0.39370078740157483" footer="0.39370078740157483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7E14-3FF0-4717-8400-ADA45EA95FB2}">
  <dimension ref="B2:L50"/>
  <sheetViews>
    <sheetView view="pageBreakPreview" zoomScale="70" zoomScaleNormal="100" zoomScaleSheetLayoutView="70" workbookViewId="0">
      <selection activeCell="L34" sqref="L34"/>
    </sheetView>
  </sheetViews>
  <sheetFormatPr defaultRowHeight="11" x14ac:dyDescent="0.2"/>
  <cols>
    <col min="1" max="1" width="1.77734375" customWidth="1"/>
    <col min="2" max="2" width="4.109375" customWidth="1"/>
    <col min="3" max="3" width="4.77734375" customWidth="1"/>
    <col min="4" max="5" width="22.33203125" customWidth="1"/>
    <col min="6" max="6" width="12.77734375" customWidth="1"/>
    <col min="7" max="7" width="10.77734375" customWidth="1"/>
    <col min="8" max="8" width="26.33203125" customWidth="1"/>
    <col min="9" max="9" width="14.44140625" customWidth="1"/>
    <col min="10" max="11" width="29.109375" customWidth="1"/>
    <col min="12" max="12" width="35.77734375" customWidth="1"/>
    <col min="13" max="13" width="3.6640625" customWidth="1"/>
    <col min="14" max="16" width="12.77734375" customWidth="1"/>
    <col min="17" max="17" width="1.77734375" customWidth="1"/>
  </cols>
  <sheetData>
    <row r="2" spans="2:12" ht="14" x14ac:dyDescent="0.2">
      <c r="E2" s="2"/>
      <c r="H2" s="2" t="s">
        <v>40</v>
      </c>
      <c r="I2" s="2"/>
    </row>
    <row r="3" spans="2:12" ht="14" x14ac:dyDescent="0.2">
      <c r="E3" s="2"/>
    </row>
    <row r="4" spans="2:12" x14ac:dyDescent="0.2">
      <c r="B4" s="3"/>
      <c r="C4" s="3"/>
    </row>
    <row r="5" spans="2:12" ht="21.75" customHeight="1" x14ac:dyDescent="0.2">
      <c r="B5" s="64"/>
      <c r="C5" s="65"/>
      <c r="D5" s="65"/>
      <c r="E5" s="66"/>
      <c r="F5" s="54" t="s">
        <v>27</v>
      </c>
      <c r="G5" s="54"/>
      <c r="H5" s="55" t="s">
        <v>24</v>
      </c>
      <c r="I5" s="55"/>
    </row>
    <row r="6" spans="2:12" ht="11.5" thickBot="1" x14ac:dyDescent="0.25">
      <c r="B6" s="69" t="s">
        <v>10</v>
      </c>
      <c r="C6" s="70"/>
      <c r="D6" s="71"/>
      <c r="E6" s="72"/>
      <c r="F6" s="10" t="s">
        <v>3</v>
      </c>
      <c r="G6" s="10" t="s">
        <v>1</v>
      </c>
      <c r="H6" s="23" t="s">
        <v>0</v>
      </c>
      <c r="I6" s="10" t="s">
        <v>1</v>
      </c>
      <c r="J6" s="10" t="s">
        <v>7</v>
      </c>
      <c r="K6" s="24" t="s">
        <v>8</v>
      </c>
      <c r="L6" s="10" t="s">
        <v>28</v>
      </c>
    </row>
    <row r="7" spans="2:12" x14ac:dyDescent="0.2">
      <c r="B7" s="67"/>
      <c r="C7" s="67"/>
      <c r="D7" s="73" t="s">
        <v>43</v>
      </c>
      <c r="E7" s="74"/>
      <c r="F7" s="1">
        <v>1</v>
      </c>
      <c r="G7" s="14" t="s">
        <v>4</v>
      </c>
      <c r="H7" s="20">
        <v>50000</v>
      </c>
      <c r="I7" s="15" t="s">
        <v>2</v>
      </c>
      <c r="J7" s="8">
        <f>F7*H7</f>
        <v>50000</v>
      </c>
      <c r="K7" s="19">
        <f>J7*1.1</f>
        <v>55000.000000000007</v>
      </c>
      <c r="L7" s="12"/>
    </row>
    <row r="8" spans="2:12" x14ac:dyDescent="0.2">
      <c r="B8" s="67"/>
      <c r="C8" s="67"/>
      <c r="D8" s="73" t="s">
        <v>44</v>
      </c>
      <c r="E8" s="74"/>
      <c r="F8" s="1">
        <v>24</v>
      </c>
      <c r="G8" s="14" t="s">
        <v>5</v>
      </c>
      <c r="H8" s="30">
        <v>25000</v>
      </c>
      <c r="I8" s="6" t="s">
        <v>2</v>
      </c>
      <c r="J8" s="17">
        <f>F8*H8</f>
        <v>600000</v>
      </c>
      <c r="K8" s="19">
        <f>J8*1.1</f>
        <v>660000</v>
      </c>
      <c r="L8" s="1"/>
    </row>
    <row r="9" spans="2:12" ht="11.5" thickBot="1" x14ac:dyDescent="0.25">
      <c r="B9" s="68"/>
      <c r="C9" s="68"/>
      <c r="D9" s="73" t="s">
        <v>45</v>
      </c>
      <c r="E9" s="74"/>
      <c r="F9" s="1">
        <v>24</v>
      </c>
      <c r="G9" s="14" t="s">
        <v>5</v>
      </c>
      <c r="H9" s="21">
        <v>1500</v>
      </c>
      <c r="I9" s="6" t="s">
        <v>2</v>
      </c>
      <c r="J9" s="17">
        <f>F9*H9</f>
        <v>36000</v>
      </c>
      <c r="K9" s="19">
        <f>J9*1.1</f>
        <v>39600</v>
      </c>
      <c r="L9" s="1"/>
    </row>
    <row r="10" spans="2:12" ht="11.5" thickTop="1" x14ac:dyDescent="0.2">
      <c r="B10" s="5"/>
      <c r="C10" s="5"/>
      <c r="D10" s="5"/>
      <c r="E10" s="5"/>
      <c r="F10" s="5"/>
      <c r="G10" s="5"/>
      <c r="H10" s="16"/>
      <c r="I10" s="13" t="s">
        <v>9</v>
      </c>
      <c r="J10" s="18">
        <f>SUM(J7:J9)</f>
        <v>686000</v>
      </c>
      <c r="K10" s="22">
        <f>SUM(K7:K9)</f>
        <v>754600</v>
      </c>
      <c r="L10" s="4"/>
    </row>
    <row r="12" spans="2:12" ht="21.75" customHeight="1" x14ac:dyDescent="0.2">
      <c r="B12" s="49" t="s">
        <v>41</v>
      </c>
      <c r="C12" s="49"/>
      <c r="D12" s="49"/>
      <c r="E12" s="49"/>
      <c r="F12" s="50" t="s">
        <v>23</v>
      </c>
      <c r="G12" s="50"/>
      <c r="H12" s="51" t="s">
        <v>25</v>
      </c>
      <c r="I12" s="51"/>
    </row>
    <row r="13" spans="2:12" ht="11.5" thickBot="1" x14ac:dyDescent="0.25">
      <c r="B13" s="52" t="s">
        <v>6</v>
      </c>
      <c r="C13" s="52"/>
      <c r="D13" s="53"/>
      <c r="E13" s="53"/>
      <c r="F13" s="11" t="s">
        <v>3</v>
      </c>
      <c r="G13" s="11" t="s">
        <v>1</v>
      </c>
      <c r="H13" s="25" t="s">
        <v>0</v>
      </c>
      <c r="I13" s="11" t="s">
        <v>1</v>
      </c>
      <c r="J13" s="11" t="s">
        <v>7</v>
      </c>
      <c r="K13" s="11" t="s">
        <v>8</v>
      </c>
      <c r="L13" s="11" t="s">
        <v>28</v>
      </c>
    </row>
    <row r="14" spans="2:12" x14ac:dyDescent="0.2">
      <c r="B14" s="60"/>
      <c r="C14" s="61"/>
      <c r="D14" s="53" t="s">
        <v>11</v>
      </c>
      <c r="E14" s="9" t="s">
        <v>12</v>
      </c>
      <c r="F14" s="8">
        <v>3800000</v>
      </c>
      <c r="G14" s="14" t="s">
        <v>2</v>
      </c>
      <c r="H14" s="45">
        <v>1</v>
      </c>
      <c r="I14" s="15" t="s">
        <v>29</v>
      </c>
      <c r="J14" s="8">
        <f>F14*H14/100</f>
        <v>38000</v>
      </c>
      <c r="K14" s="19">
        <v>38000</v>
      </c>
      <c r="L14" s="1" t="s">
        <v>36</v>
      </c>
    </row>
    <row r="15" spans="2:12" x14ac:dyDescent="0.2">
      <c r="B15" s="60"/>
      <c r="C15" s="61"/>
      <c r="D15" s="53"/>
      <c r="E15" s="9" t="s">
        <v>13</v>
      </c>
      <c r="F15" s="8">
        <v>3800000</v>
      </c>
      <c r="G15" s="14" t="s">
        <v>2</v>
      </c>
      <c r="H15" s="46">
        <v>1.5</v>
      </c>
      <c r="I15" s="15" t="s">
        <v>29</v>
      </c>
      <c r="J15" s="8">
        <f t="shared" ref="J15:J22" si="0">F15*H15/100</f>
        <v>57000</v>
      </c>
      <c r="K15" s="19">
        <f t="shared" ref="K15:K26" si="1">J15*1.1</f>
        <v>62700.000000000007</v>
      </c>
      <c r="L15" s="1"/>
    </row>
    <row r="16" spans="2:12" x14ac:dyDescent="0.2">
      <c r="B16" s="60"/>
      <c r="C16" s="61"/>
      <c r="D16" s="53"/>
      <c r="E16" s="9" t="s">
        <v>14</v>
      </c>
      <c r="F16" s="8">
        <v>3800000</v>
      </c>
      <c r="G16" s="14" t="s">
        <v>2</v>
      </c>
      <c r="H16" s="46">
        <v>2</v>
      </c>
      <c r="I16" s="15" t="s">
        <v>29</v>
      </c>
      <c r="J16" s="8">
        <f t="shared" si="0"/>
        <v>76000</v>
      </c>
      <c r="K16" s="19">
        <f t="shared" si="1"/>
        <v>83600</v>
      </c>
      <c r="L16" s="1"/>
    </row>
    <row r="17" spans="2:12" x14ac:dyDescent="0.2">
      <c r="B17" s="60"/>
      <c r="C17" s="61"/>
      <c r="D17" s="53"/>
      <c r="E17" s="9" t="s">
        <v>15</v>
      </c>
      <c r="F17" s="8">
        <v>3800000</v>
      </c>
      <c r="G17" s="14" t="s">
        <v>2</v>
      </c>
      <c r="H17" s="46">
        <v>2.5</v>
      </c>
      <c r="I17" s="15" t="s">
        <v>29</v>
      </c>
      <c r="J17" s="8">
        <f t="shared" si="0"/>
        <v>95000</v>
      </c>
      <c r="K17" s="19">
        <f t="shared" si="1"/>
        <v>104500.00000000001</v>
      </c>
      <c r="L17" s="1"/>
    </row>
    <row r="18" spans="2:12" x14ac:dyDescent="0.2">
      <c r="B18" s="60"/>
      <c r="C18" s="61"/>
      <c r="D18" s="53"/>
      <c r="E18" s="9" t="s">
        <v>16</v>
      </c>
      <c r="F18" s="8">
        <v>3800000</v>
      </c>
      <c r="G18" s="14" t="s">
        <v>2</v>
      </c>
      <c r="H18" s="46">
        <v>3</v>
      </c>
      <c r="I18" s="15" t="s">
        <v>29</v>
      </c>
      <c r="J18" s="8">
        <f t="shared" si="0"/>
        <v>114000</v>
      </c>
      <c r="K18" s="19">
        <f t="shared" si="1"/>
        <v>125400.00000000001</v>
      </c>
      <c r="L18" s="1"/>
    </row>
    <row r="19" spans="2:12" x14ac:dyDescent="0.2">
      <c r="B19" s="60"/>
      <c r="C19" s="61"/>
      <c r="D19" s="53" t="s">
        <v>17</v>
      </c>
      <c r="E19" s="9" t="s">
        <v>46</v>
      </c>
      <c r="F19" s="8">
        <v>3600000</v>
      </c>
      <c r="G19" s="14" t="s">
        <v>2</v>
      </c>
      <c r="H19" s="46">
        <v>3.5</v>
      </c>
      <c r="I19" s="15" t="s">
        <v>29</v>
      </c>
      <c r="J19" s="8">
        <f t="shared" si="0"/>
        <v>126000</v>
      </c>
      <c r="K19" s="19">
        <f t="shared" si="1"/>
        <v>138600</v>
      </c>
      <c r="L19" s="1"/>
    </row>
    <row r="20" spans="2:12" x14ac:dyDescent="0.2">
      <c r="B20" s="60"/>
      <c r="C20" s="61"/>
      <c r="D20" s="53"/>
      <c r="E20" s="9" t="s">
        <v>47</v>
      </c>
      <c r="F20" s="8">
        <v>3600000</v>
      </c>
      <c r="G20" s="14" t="s">
        <v>2</v>
      </c>
      <c r="H20" s="46">
        <v>4</v>
      </c>
      <c r="I20" s="15" t="s">
        <v>29</v>
      </c>
      <c r="J20" s="8">
        <f t="shared" si="0"/>
        <v>144000</v>
      </c>
      <c r="K20" s="19">
        <f t="shared" si="1"/>
        <v>158400</v>
      </c>
      <c r="L20" s="1"/>
    </row>
    <row r="21" spans="2:12" x14ac:dyDescent="0.2">
      <c r="B21" s="60"/>
      <c r="C21" s="61"/>
      <c r="D21" s="53"/>
      <c r="E21" s="9" t="s">
        <v>48</v>
      </c>
      <c r="F21" s="8">
        <v>3600000</v>
      </c>
      <c r="G21" s="14" t="s">
        <v>2</v>
      </c>
      <c r="H21" s="46">
        <v>4.5</v>
      </c>
      <c r="I21" s="15" t="s">
        <v>29</v>
      </c>
      <c r="J21" s="8">
        <f t="shared" si="0"/>
        <v>162000</v>
      </c>
      <c r="K21" s="19">
        <f t="shared" si="1"/>
        <v>178200</v>
      </c>
      <c r="L21" s="1"/>
    </row>
    <row r="22" spans="2:12" x14ac:dyDescent="0.2">
      <c r="B22" s="60"/>
      <c r="C22" s="61"/>
      <c r="D22" s="53"/>
      <c r="E22" s="9" t="s">
        <v>49</v>
      </c>
      <c r="F22" s="8">
        <v>3600000</v>
      </c>
      <c r="G22" s="14" t="s">
        <v>2</v>
      </c>
      <c r="H22" s="46">
        <v>5</v>
      </c>
      <c r="I22" s="15" t="s">
        <v>29</v>
      </c>
      <c r="J22" s="8">
        <f t="shared" si="0"/>
        <v>180000</v>
      </c>
      <c r="K22" s="19">
        <f t="shared" si="1"/>
        <v>198000.00000000003</v>
      </c>
      <c r="L22" s="1"/>
    </row>
    <row r="23" spans="2:12" x14ac:dyDescent="0.2">
      <c r="B23" s="60"/>
      <c r="C23" s="61"/>
      <c r="D23" s="53"/>
      <c r="E23" s="9" t="s">
        <v>50</v>
      </c>
      <c r="F23" s="8">
        <v>500</v>
      </c>
      <c r="G23" s="14" t="s">
        <v>21</v>
      </c>
      <c r="H23" s="26">
        <v>200</v>
      </c>
      <c r="I23" s="15" t="s">
        <v>2</v>
      </c>
      <c r="J23" s="48">
        <f>F23*H23</f>
        <v>100000</v>
      </c>
      <c r="K23" s="19">
        <f t="shared" si="1"/>
        <v>110000.00000000001</v>
      </c>
      <c r="L23" s="1"/>
    </row>
    <row r="24" spans="2:12" x14ac:dyDescent="0.2">
      <c r="B24" s="60"/>
      <c r="C24" s="61"/>
      <c r="D24" s="53" t="s">
        <v>18</v>
      </c>
      <c r="E24" s="9" t="s">
        <v>19</v>
      </c>
      <c r="F24" s="7">
        <v>5000</v>
      </c>
      <c r="G24" s="14" t="s">
        <v>21</v>
      </c>
      <c r="H24" s="26">
        <v>10</v>
      </c>
      <c r="I24" s="15" t="s">
        <v>2</v>
      </c>
      <c r="J24" s="8">
        <f>F24*H24</f>
        <v>50000</v>
      </c>
      <c r="K24" s="19">
        <f t="shared" si="1"/>
        <v>55000.000000000007</v>
      </c>
      <c r="L24" s="1"/>
    </row>
    <row r="25" spans="2:12" x14ac:dyDescent="0.2">
      <c r="B25" s="60"/>
      <c r="C25" s="61"/>
      <c r="D25" s="53"/>
      <c r="E25" s="9" t="s">
        <v>20</v>
      </c>
      <c r="F25" s="1">
        <v>30</v>
      </c>
      <c r="G25" s="14" t="s">
        <v>21</v>
      </c>
      <c r="H25" s="31">
        <v>20</v>
      </c>
      <c r="I25" s="6" t="s">
        <v>2</v>
      </c>
      <c r="J25" s="17">
        <f>F25*H25</f>
        <v>600</v>
      </c>
      <c r="K25" s="19">
        <f t="shared" si="1"/>
        <v>660</v>
      </c>
      <c r="L25" s="1"/>
    </row>
    <row r="26" spans="2:12" ht="11.5" thickBot="1" x14ac:dyDescent="0.25">
      <c r="B26" s="62"/>
      <c r="C26" s="63"/>
      <c r="D26" s="29" t="s">
        <v>31</v>
      </c>
      <c r="E26" s="9" t="s">
        <v>30</v>
      </c>
      <c r="F26" s="8">
        <v>2500</v>
      </c>
      <c r="G26" s="14" t="s">
        <v>21</v>
      </c>
      <c r="H26" s="27">
        <v>30</v>
      </c>
      <c r="I26" s="6" t="s">
        <v>2</v>
      </c>
      <c r="J26" s="17">
        <f>F26*H26</f>
        <v>75000</v>
      </c>
      <c r="K26" s="19">
        <f t="shared" si="1"/>
        <v>82500</v>
      </c>
      <c r="L26" s="1"/>
    </row>
    <row r="27" spans="2:12" ht="11.5" thickTop="1" x14ac:dyDescent="0.2">
      <c r="I27" s="13" t="s">
        <v>22</v>
      </c>
      <c r="J27" s="18">
        <f>SUM(J14:J26)</f>
        <v>1217600</v>
      </c>
      <c r="K27" s="18">
        <f>SUM(K14:K26)</f>
        <v>1335560</v>
      </c>
    </row>
    <row r="28" spans="2:12" x14ac:dyDescent="0.2">
      <c r="J28" s="32"/>
      <c r="K28" s="32"/>
    </row>
    <row r="29" spans="2:12" ht="26.25" customHeight="1" x14ac:dyDescent="0.2">
      <c r="B29" s="49" t="s">
        <v>42</v>
      </c>
      <c r="C29" s="49"/>
      <c r="D29" s="49"/>
      <c r="E29" s="49"/>
      <c r="F29" s="50" t="s">
        <v>23</v>
      </c>
      <c r="G29" s="50"/>
      <c r="H29" s="51" t="s">
        <v>25</v>
      </c>
      <c r="I29" s="51"/>
    </row>
    <row r="30" spans="2:12" ht="11.5" thickBot="1" x14ac:dyDescent="0.25">
      <c r="B30" s="52" t="s">
        <v>6</v>
      </c>
      <c r="C30" s="52"/>
      <c r="D30" s="53"/>
      <c r="E30" s="53"/>
      <c r="F30" s="11" t="s">
        <v>3</v>
      </c>
      <c r="G30" s="11" t="s">
        <v>1</v>
      </c>
      <c r="H30" s="25" t="s">
        <v>0</v>
      </c>
      <c r="I30" s="11" t="s">
        <v>1</v>
      </c>
      <c r="J30" s="11" t="s">
        <v>7</v>
      </c>
      <c r="K30" s="11" t="s">
        <v>8</v>
      </c>
      <c r="L30" s="11" t="s">
        <v>28</v>
      </c>
    </row>
    <row r="31" spans="2:12" x14ac:dyDescent="0.2">
      <c r="B31" s="60"/>
      <c r="C31" s="61"/>
      <c r="D31" s="53" t="s">
        <v>11</v>
      </c>
      <c r="E31" s="9" t="s">
        <v>12</v>
      </c>
      <c r="F31" s="8">
        <v>5700000</v>
      </c>
      <c r="G31" s="14" t="s">
        <v>2</v>
      </c>
      <c r="H31" s="45">
        <v>10</v>
      </c>
      <c r="I31" s="15" t="s">
        <v>29</v>
      </c>
      <c r="J31" s="8">
        <f>F31*H31/100</f>
        <v>570000</v>
      </c>
      <c r="K31" s="19">
        <v>570000</v>
      </c>
      <c r="L31" s="1" t="s">
        <v>36</v>
      </c>
    </row>
    <row r="32" spans="2:12" x14ac:dyDescent="0.2">
      <c r="B32" s="60"/>
      <c r="C32" s="61"/>
      <c r="D32" s="53"/>
      <c r="E32" s="9" t="s">
        <v>13</v>
      </c>
      <c r="F32" s="8">
        <v>5700000</v>
      </c>
      <c r="G32" s="14" t="s">
        <v>2</v>
      </c>
      <c r="H32" s="46">
        <v>9.5</v>
      </c>
      <c r="I32" s="15" t="s">
        <v>29</v>
      </c>
      <c r="J32" s="8">
        <f t="shared" ref="J32:J39" si="2">F32*H32/100</f>
        <v>541500</v>
      </c>
      <c r="K32" s="19">
        <f t="shared" ref="K32:K43" si="3">J32*1.1</f>
        <v>595650</v>
      </c>
      <c r="L32" s="1"/>
    </row>
    <row r="33" spans="2:12" x14ac:dyDescent="0.2">
      <c r="B33" s="60"/>
      <c r="C33" s="61"/>
      <c r="D33" s="53"/>
      <c r="E33" s="9" t="s">
        <v>14</v>
      </c>
      <c r="F33" s="8">
        <v>5700000</v>
      </c>
      <c r="G33" s="14" t="s">
        <v>2</v>
      </c>
      <c r="H33" s="46">
        <v>9</v>
      </c>
      <c r="I33" s="15" t="s">
        <v>29</v>
      </c>
      <c r="J33" s="8">
        <f t="shared" si="2"/>
        <v>513000</v>
      </c>
      <c r="K33" s="19">
        <f t="shared" si="3"/>
        <v>564300</v>
      </c>
      <c r="L33" s="1"/>
    </row>
    <row r="34" spans="2:12" x14ac:dyDescent="0.2">
      <c r="B34" s="60"/>
      <c r="C34" s="61"/>
      <c r="D34" s="53"/>
      <c r="E34" s="9" t="s">
        <v>15</v>
      </c>
      <c r="F34" s="8">
        <v>5700000</v>
      </c>
      <c r="G34" s="14" t="s">
        <v>2</v>
      </c>
      <c r="H34" s="46">
        <v>8.5</v>
      </c>
      <c r="I34" s="15" t="s">
        <v>29</v>
      </c>
      <c r="J34" s="8">
        <f t="shared" si="2"/>
        <v>484500</v>
      </c>
      <c r="K34" s="19">
        <f t="shared" si="3"/>
        <v>532950</v>
      </c>
      <c r="L34" s="1"/>
    </row>
    <row r="35" spans="2:12" x14ac:dyDescent="0.2">
      <c r="B35" s="60"/>
      <c r="C35" s="61"/>
      <c r="D35" s="53"/>
      <c r="E35" s="9" t="s">
        <v>16</v>
      </c>
      <c r="F35" s="8">
        <v>5700000</v>
      </c>
      <c r="G35" s="14" t="s">
        <v>2</v>
      </c>
      <c r="H35" s="46">
        <v>8</v>
      </c>
      <c r="I35" s="15" t="s">
        <v>29</v>
      </c>
      <c r="J35" s="8">
        <f t="shared" si="2"/>
        <v>456000</v>
      </c>
      <c r="K35" s="19">
        <f t="shared" si="3"/>
        <v>501600.00000000006</v>
      </c>
      <c r="L35" s="1"/>
    </row>
    <row r="36" spans="2:12" x14ac:dyDescent="0.2">
      <c r="B36" s="60"/>
      <c r="C36" s="61"/>
      <c r="D36" s="53" t="s">
        <v>17</v>
      </c>
      <c r="E36" s="9" t="s">
        <v>46</v>
      </c>
      <c r="F36" s="8">
        <v>5400000</v>
      </c>
      <c r="G36" s="14" t="s">
        <v>2</v>
      </c>
      <c r="H36" s="46">
        <v>7.5</v>
      </c>
      <c r="I36" s="15" t="s">
        <v>29</v>
      </c>
      <c r="J36" s="8">
        <f t="shared" si="2"/>
        <v>405000</v>
      </c>
      <c r="K36" s="19">
        <f t="shared" si="3"/>
        <v>445500.00000000006</v>
      </c>
      <c r="L36" s="1"/>
    </row>
    <row r="37" spans="2:12" x14ac:dyDescent="0.2">
      <c r="B37" s="60"/>
      <c r="C37" s="61"/>
      <c r="D37" s="53"/>
      <c r="E37" s="9" t="s">
        <v>47</v>
      </c>
      <c r="F37" s="8">
        <v>5400000</v>
      </c>
      <c r="G37" s="14" t="s">
        <v>2</v>
      </c>
      <c r="H37" s="46">
        <v>7</v>
      </c>
      <c r="I37" s="15" t="s">
        <v>29</v>
      </c>
      <c r="J37" s="8">
        <f t="shared" si="2"/>
        <v>378000</v>
      </c>
      <c r="K37" s="19">
        <f t="shared" si="3"/>
        <v>415800.00000000006</v>
      </c>
      <c r="L37" s="1"/>
    </row>
    <row r="38" spans="2:12" x14ac:dyDescent="0.2">
      <c r="B38" s="60"/>
      <c r="C38" s="61"/>
      <c r="D38" s="53"/>
      <c r="E38" s="9" t="s">
        <v>48</v>
      </c>
      <c r="F38" s="8">
        <v>5400000</v>
      </c>
      <c r="G38" s="14" t="s">
        <v>2</v>
      </c>
      <c r="H38" s="46">
        <v>6.5</v>
      </c>
      <c r="I38" s="15" t="s">
        <v>29</v>
      </c>
      <c r="J38" s="8">
        <f t="shared" si="2"/>
        <v>351000</v>
      </c>
      <c r="K38" s="19">
        <f t="shared" si="3"/>
        <v>386100.00000000006</v>
      </c>
      <c r="L38" s="1"/>
    </row>
    <row r="39" spans="2:12" x14ac:dyDescent="0.2">
      <c r="B39" s="60"/>
      <c r="C39" s="61"/>
      <c r="D39" s="53"/>
      <c r="E39" s="9" t="s">
        <v>49</v>
      </c>
      <c r="F39" s="8">
        <v>5400000</v>
      </c>
      <c r="G39" s="14" t="s">
        <v>2</v>
      </c>
      <c r="H39" s="46">
        <v>6</v>
      </c>
      <c r="I39" s="15" t="s">
        <v>29</v>
      </c>
      <c r="J39" s="8">
        <f t="shared" si="2"/>
        <v>324000</v>
      </c>
      <c r="K39" s="19">
        <f t="shared" si="3"/>
        <v>356400</v>
      </c>
      <c r="L39" s="1"/>
    </row>
    <row r="40" spans="2:12" x14ac:dyDescent="0.2">
      <c r="B40" s="60"/>
      <c r="C40" s="61"/>
      <c r="D40" s="53"/>
      <c r="E40" s="9" t="s">
        <v>50</v>
      </c>
      <c r="F40" s="8">
        <v>750</v>
      </c>
      <c r="G40" s="14" t="s">
        <v>21</v>
      </c>
      <c r="H40" s="26">
        <v>200</v>
      </c>
      <c r="I40" s="15" t="s">
        <v>2</v>
      </c>
      <c r="J40" s="48">
        <f>F40*H40</f>
        <v>150000</v>
      </c>
      <c r="K40" s="19">
        <f t="shared" si="3"/>
        <v>165000</v>
      </c>
      <c r="L40" s="1"/>
    </row>
    <row r="41" spans="2:12" x14ac:dyDescent="0.2">
      <c r="B41" s="60"/>
      <c r="C41" s="61"/>
      <c r="D41" s="53" t="s">
        <v>18</v>
      </c>
      <c r="E41" s="9" t="s">
        <v>19</v>
      </c>
      <c r="F41" s="7">
        <v>7500</v>
      </c>
      <c r="G41" s="14" t="s">
        <v>21</v>
      </c>
      <c r="H41" s="26">
        <v>20</v>
      </c>
      <c r="I41" s="15" t="s">
        <v>2</v>
      </c>
      <c r="J41" s="8">
        <f>F41*H41</f>
        <v>150000</v>
      </c>
      <c r="K41" s="19">
        <f t="shared" si="3"/>
        <v>165000</v>
      </c>
      <c r="L41" s="1"/>
    </row>
    <row r="42" spans="2:12" x14ac:dyDescent="0.2">
      <c r="B42" s="60"/>
      <c r="C42" s="61"/>
      <c r="D42" s="53"/>
      <c r="E42" s="9" t="s">
        <v>20</v>
      </c>
      <c r="F42" s="1">
        <v>45</v>
      </c>
      <c r="G42" s="14" t="s">
        <v>21</v>
      </c>
      <c r="H42" s="31">
        <v>30</v>
      </c>
      <c r="I42" s="6" t="s">
        <v>2</v>
      </c>
      <c r="J42" s="17">
        <f>F42*H42</f>
        <v>1350</v>
      </c>
      <c r="K42" s="19">
        <f t="shared" si="3"/>
        <v>1485.0000000000002</v>
      </c>
      <c r="L42" s="1"/>
    </row>
    <row r="43" spans="2:12" ht="11.5" thickBot="1" x14ac:dyDescent="0.25">
      <c r="B43" s="62"/>
      <c r="C43" s="63"/>
      <c r="D43" s="29" t="s">
        <v>31</v>
      </c>
      <c r="E43" s="9" t="s">
        <v>30</v>
      </c>
      <c r="F43" s="8">
        <v>3750</v>
      </c>
      <c r="G43" s="14" t="s">
        <v>21</v>
      </c>
      <c r="H43" s="27">
        <v>40</v>
      </c>
      <c r="I43" s="6" t="s">
        <v>2</v>
      </c>
      <c r="J43" s="17">
        <f>F43*H43</f>
        <v>150000</v>
      </c>
      <c r="K43" s="19">
        <f t="shared" si="3"/>
        <v>165000</v>
      </c>
      <c r="L43" s="1"/>
    </row>
    <row r="44" spans="2:12" ht="11.5" thickTop="1" x14ac:dyDescent="0.2">
      <c r="I44" s="13" t="s">
        <v>32</v>
      </c>
      <c r="J44" s="18">
        <f>SUM(J31:J43)</f>
        <v>4474350</v>
      </c>
      <c r="K44" s="18">
        <f>SUM(K31:K43)</f>
        <v>4864785</v>
      </c>
    </row>
    <row r="45" spans="2:12" x14ac:dyDescent="0.2">
      <c r="J45" s="32"/>
      <c r="K45" s="32"/>
    </row>
    <row r="46" spans="2:12" ht="11.5" thickBot="1" x14ac:dyDescent="0.25"/>
    <row r="47" spans="2:12" ht="23.25" customHeight="1" thickTop="1" thickBot="1" x14ac:dyDescent="0.25">
      <c r="H47" s="58" t="s">
        <v>26</v>
      </c>
      <c r="I47" s="59"/>
      <c r="J47" s="36" t="s">
        <v>34</v>
      </c>
      <c r="K47" s="41" t="s">
        <v>35</v>
      </c>
      <c r="L47" s="43" t="s">
        <v>37</v>
      </c>
    </row>
    <row r="48" spans="2:12" ht="23.25" customHeight="1" thickBot="1" x14ac:dyDescent="0.25">
      <c r="H48" s="56" t="s">
        <v>33</v>
      </c>
      <c r="I48" s="57"/>
      <c r="J48" s="40">
        <f>ROUNDDOWN(J10+J27+J44,0)</f>
        <v>6377950</v>
      </c>
      <c r="K48" s="42">
        <f>ROUNDDOWN(K10+K27+K44,0)</f>
        <v>6954945</v>
      </c>
      <c r="L48" s="44">
        <f>ROUNDDOWN(K48/110*100,0)</f>
        <v>6322677</v>
      </c>
    </row>
    <row r="49" spans="8:12" ht="14.5" thickTop="1" x14ac:dyDescent="0.2">
      <c r="H49" s="37"/>
      <c r="I49" s="37"/>
      <c r="J49" s="39"/>
      <c r="K49" s="38"/>
      <c r="L49" s="39" t="s">
        <v>38</v>
      </c>
    </row>
    <row r="50" spans="8:12" x14ac:dyDescent="0.2">
      <c r="H50" s="34"/>
      <c r="I50" s="34"/>
      <c r="J50" s="35"/>
      <c r="K50" s="33"/>
      <c r="L50" s="28"/>
    </row>
  </sheetData>
  <mergeCells count="26">
    <mergeCell ref="H47:I47"/>
    <mergeCell ref="H48:I48"/>
    <mergeCell ref="B29:E29"/>
    <mergeCell ref="F29:G29"/>
    <mergeCell ref="H29:I29"/>
    <mergeCell ref="B30:E30"/>
    <mergeCell ref="B31:C43"/>
    <mergeCell ref="D31:D35"/>
    <mergeCell ref="D36:D40"/>
    <mergeCell ref="D41:D42"/>
    <mergeCell ref="B12:E12"/>
    <mergeCell ref="F12:G12"/>
    <mergeCell ref="H12:I12"/>
    <mergeCell ref="B13:E13"/>
    <mergeCell ref="B14:C26"/>
    <mergeCell ref="D14:D18"/>
    <mergeCell ref="D19:D23"/>
    <mergeCell ref="D24:D25"/>
    <mergeCell ref="B5:E5"/>
    <mergeCell ref="F5:G5"/>
    <mergeCell ref="H5:I5"/>
    <mergeCell ref="B6:E6"/>
    <mergeCell ref="B7:C9"/>
    <mergeCell ref="D7:E7"/>
    <mergeCell ref="D8:E8"/>
    <mergeCell ref="D9:E9"/>
  </mergeCells>
  <phoneticPr fontId="4"/>
  <pageMargins left="0.78740157480314965" right="0.78740157480314965" top="0.59055118110236227" bottom="0.59055118110236227" header="0.39370078740157483" footer="0.39370078740157483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記載要領</vt:lpstr>
      <vt:lpstr>入札付属書</vt:lpstr>
      <vt:lpstr>入札付属書_記載例</vt:lpstr>
      <vt:lpstr>入札付属書!Print_Area</vt:lpstr>
      <vt:lpstr>入札付属書_記載例!Print_Area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河本 雄太</cp:lastModifiedBy>
  <cp:lastPrinted>2026-04-23T01:19:29Z</cp:lastPrinted>
  <dcterms:created xsi:type="dcterms:W3CDTF">2010-04-16T00:38:57Z</dcterms:created>
  <dcterms:modified xsi:type="dcterms:W3CDTF">2026-05-17T22:55:49Z</dcterms:modified>
</cp:coreProperties>
</file>