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 updateLinks="never"/>
  <bookViews>
    <workbookView xWindow="-108" yWindow="-108" windowWidth="23256" windowHeight="12456" tabRatio="809"/>
  </bookViews>
  <sheets>
    <sheet name="(様式４ー１) 勤務・生活環境改善施設整備事業計画総括表" sheetId="27" r:id="rId1"/>
    <sheet name="(様式４－２) 勤務・生活環境改善施設整備事業費内訳書" sheetId="23" r:id="rId2"/>
    <sheet name="（様式４－３）勤務・生活環境改善施設整備事業計画書" sheetId="25" r:id="rId3"/>
  </sheets>
  <externalReferences>
    <externalReference r:id="rId4"/>
    <externalReference r:id="rId5"/>
    <externalReference r:id="rId6"/>
  </externalReferences>
  <definedNames>
    <definedName name="_Key1" hidden="1">#REF!</definedName>
    <definedName name="_Key2" hidden="1">#REF!</definedName>
    <definedName name="あ" hidden="1">#REF!</definedName>
    <definedName name="い" hidden="1">#REF!</definedName>
    <definedName name="こ" hidden="1">#REF!</definedName>
    <definedName name="別紙１７" hidden="1">#REF!</definedName>
    <definedName name="別紙３１" hidden="1">#REF!</definedName>
    <definedName name="補助事業名">#REF!</definedName>
    <definedName name="補助事業名" localSheetId="2">'[2]管理用（このシートは削除しないでください）'!$H$3:$T$3</definedName>
    <definedName name="_Sort" hidden="1">#REF!</definedName>
    <definedName name="表" hidden="1">#REF!</definedName>
    <definedName name="aaaaaaaaaaaaaaaaaa" hidden="1">#REF!</definedName>
    <definedName name="ｌ" hidden="1">#REF!</definedName>
    <definedName name="E" hidden="1">#REF!</definedName>
    <definedName name="有床診療所等スプリンクラー等施設整備事業">#REF!</definedName>
    <definedName name="有床診療所等スプリンクラー等施設整備事業" localSheetId="1">#REF!</definedName>
    <definedName name="有床診療所等スプリンクラー等施設整備事業" localSheetId="2">#REF!</definedName>
    <definedName name="重点医師偏在対策支援区域における診療所の承継・開業支援事業">#REF!</definedName>
    <definedName name="組織" hidden="1">#REF!</definedName>
    <definedName name="特定" hidden="1">#REF!</definedName>
    <definedName name="さいとう" hidden="1">#REF!</definedName>
    <definedName name="き" hidden="1">#REF!</definedName>
    <definedName name="死亡時画像診断システム施設整備事業">#REF!</definedName>
    <definedName name="aaa" hidden="1">#REF!</definedName>
    <definedName name="aaaa">#REF!</definedName>
    <definedName name="_Order1" hidden="1">255</definedName>
    <definedName name="bbbb">#REF!</definedName>
    <definedName name="ff" hidden="1">#REF!</definedName>
    <definedName name="_Order2" hidden="1">255</definedName>
    <definedName name="cccc">#REF!</definedName>
    <definedName name="産科医療機関施設整備事業">#REF!</definedName>
    <definedName name="ｗ" hidden="1">#REF!</definedName>
    <definedName name="へき地保健指導所施設整備事業">#REF!</definedName>
    <definedName name="ああ" hidden="1">#REF!</definedName>
    <definedName name="院内感染対策施設整備事業">#REF!</definedName>
    <definedName name="こ」" hidden="1">#REF!</definedName>
    <definedName name="へき地診療所施設整備事業">#REF!</definedName>
    <definedName name="へき地医療拠点病院施設整備事業">#REF!</definedName>
    <definedName name="医師臨床研修病院研修医環境整備事業">#REF!</definedName>
    <definedName name="過疎地域等特定診療所施設整備事業">#REF!</definedName>
    <definedName name="研修医のための研修施設整備事業">#REF!</definedName>
    <definedName name="事業分類">'[1]事業分類・区分'!$B$2:$H$2</definedName>
    <definedName name="南海トラフ地震に係る津波避難対策緊急事業">#REF!</definedName>
    <definedName name="分娩取扱施設施設整備事業">#REF!</definedName>
    <definedName name="保育所別民改費担当者一覧">#REF!</definedName>
    <definedName name="離島等患者宿泊施設施設整備事業">#REF!</definedName>
    <definedName name="臨床研修病院施設整備事業">#REF!</definedName>
    <definedName name="_xlnm.Print_Area" localSheetId="1">'(様式４－２) 勤務・生活環境改善施設整備事業費内訳書'!$A$1:$U$77</definedName>
    <definedName name="_xlnm.Print_Titles" localSheetId="1">'(様式４－２) 勤務・生活環境改善施設整備事業費内訳書'!$A:$C</definedName>
    <definedName name="_xlnm.Print_Area" localSheetId="2">'（様式４－３）勤務・生活環境改善施設整備事業計画書'!$A$1:$K$32</definedName>
    <definedName name="_xlnm._FilterDatabase" localSheetId="0" hidden="1">'(様式４ー１) 勤務・生活環境改善施設整備事業計画総括表'!$B$6:$S$9</definedName>
    <definedName name="_xlnm.Print_Area" localSheetId="0">'(様式４ー１) 勤務・生活環境改善施設整備事業計画総括表'!$A$1:$W$26</definedName>
    <definedName name="_xlnm.Print_Titles" localSheetId="0">'(様式４ー１) 勤務・生活環境改善施設整備事業計画総括表'!$1:$6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作成者</author>
  </authors>
  <commentList>
    <comment ref="I4" authorId="0">
      <text>
        <r>
          <rPr>
            <b/>
            <sz val="10"/>
            <color indexed="81"/>
            <rFont val="游ゴシック"/>
          </rPr>
          <t>消費税込みの額を記載すること</t>
        </r>
      </text>
    </comment>
    <comment ref="P5" authorId="0">
      <text>
        <r>
          <rPr>
            <b/>
            <sz val="10"/>
            <color indexed="81"/>
            <rFont val="游ゴシック"/>
          </rPr>
          <t>鉄筋コンクリート：558,000円
ブロック ：444,000円
木造 ：362,000円</t>
        </r>
      </text>
    </comment>
  </commentList>
</comments>
</file>

<file path=xl/comments2.xml><?xml version="1.0" encoding="utf-8"?>
<comments xmlns="http://schemas.openxmlformats.org/spreadsheetml/2006/main">
  <authors>
    <author>作成者</author>
  </authors>
  <commentList>
    <comment ref="C13" authorId="0">
      <text>
        <r>
          <rPr>
            <sz val="9"/>
            <color indexed="81"/>
            <rFont val="Meiryo UI"/>
          </rPr>
          <t>&lt;建築工事&gt;の場合は、さらに工事種別を選択</t>
        </r>
      </text>
    </comment>
    <comment ref="C12" authorId="0">
      <text>
        <r>
          <rPr>
            <sz val="9"/>
            <color indexed="81"/>
            <rFont val="Meiryo UI"/>
          </rPr>
          <t>改修工事の場合は
&lt;改修工事&gt;を選択</t>
        </r>
      </text>
    </comment>
    <comment ref="M7" authorId="0">
      <text>
        <r>
          <rPr>
            <sz val="9"/>
            <color indexed="81"/>
            <rFont val="ＭＳ Ｐゴシック"/>
          </rPr>
          <t>年度欄が不足する場合は適宜追加すること</t>
        </r>
      </text>
    </comment>
  </commentList>
</comments>
</file>

<file path=xl/comments3.xml><?xml version="1.0" encoding="utf-8"?>
<comments xmlns="http://schemas.openxmlformats.org/spreadsheetml/2006/main">
  <authors>
    <author>作成者</author>
  </authors>
  <commentList>
    <comment ref="B29" authorId="0">
      <text>
        <r>
          <rPr>
            <sz val="9"/>
            <color indexed="81"/>
            <rFont val="Meiryo UI"/>
          </rPr>
          <t>下段：補助対象部分も含めた全体の面積を記載</t>
        </r>
      </text>
    </comment>
    <comment ref="B28" authorId="0">
      <text>
        <r>
          <rPr>
            <sz val="9"/>
            <color indexed="81"/>
            <rFont val="Meiryo UI"/>
          </rPr>
          <t>上段：補助対象部分を記載</t>
        </r>
      </text>
    </comment>
    <comment ref="B15" authorId="0">
      <text>
        <r>
          <rPr>
            <sz val="10"/>
            <color indexed="10"/>
            <rFont val="Meiryo UI"/>
          </rPr>
          <t>実際の着工時期については、国または都道府県の指示に従うこと。
国または都道府県の指示を待たずに事業に着手した場合、原則、交付の対象とならないので留意すること。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<sst xmlns="http://schemas.openxmlformats.org/spreadsheetml/2006/main" xmlns:r="http://schemas.openxmlformats.org/officeDocument/2006/relationships" count="166" uniqueCount="166">
  <si>
    <t>施設名</t>
  </si>
  <si>
    <t>年度別内訳</t>
  </si>
  <si>
    <t>補助対象経費</t>
    <rPh sb="0" eb="2">
      <t>ホジョ</t>
    </rPh>
    <rPh sb="2" eb="4">
      <t>タイショウ</t>
    </rPh>
    <rPh sb="4" eb="6">
      <t>ケイヒ</t>
    </rPh>
    <phoneticPr fontId="22"/>
  </si>
  <si>
    <t>・</t>
  </si>
  <si>
    <t>小　計</t>
  </si>
  <si>
    <t>竣工</t>
  </si>
  <si>
    <t>　　改　　築：従前の建物を取りこわして、これと位置・構造・規模がほぼ同程度のものを建築する場合</t>
  </si>
  <si>
    <t>借入金</t>
  </si>
  <si>
    <t>補助事業者名</t>
  </si>
  <si>
    <t>区分</t>
    <rPh sb="0" eb="2">
      <t>クブン</t>
    </rPh>
    <phoneticPr fontId="22"/>
  </si>
  <si>
    <t>所在地</t>
    <rPh sb="0" eb="3">
      <t>ショザイチ</t>
    </rPh>
    <phoneticPr fontId="22"/>
  </si>
  <si>
    <t xml:space="preserve">      円</t>
  </si>
  <si>
    <t>補助対象事業分</t>
    <rPh sb="0" eb="2">
      <t>ホジョ</t>
    </rPh>
    <rPh sb="2" eb="4">
      <t>タイショウ</t>
    </rPh>
    <rPh sb="4" eb="7">
      <t>ジギョウブン</t>
    </rPh>
    <phoneticPr fontId="22"/>
  </si>
  <si>
    <t>Ｆ</t>
  </si>
  <si>
    <t xml:space="preserve"> (2)　　　　　　　　　　 〃　　　　　　　　　（2）に掲げる事業･･･(C)と(F)と(G)とを比較してもっとも少ない額</t>
  </si>
  <si>
    <t xml:space="preserve"> &lt;附帯工事&gt;         </t>
  </si>
  <si>
    <t xml:space="preserve">     </t>
  </si>
  <si>
    <t xml:space="preserve"> ～ </t>
  </si>
  <si>
    <t>　　増　　築：敷地内の既存の建物を建て増しする場合で、敷地内に別に建物を新築する場合を含む</t>
  </si>
  <si>
    <t>㎡</t>
  </si>
  <si>
    <t>　（改築）</t>
  </si>
  <si>
    <t xml:space="preserve"> (4)　交付要綱５（5）及び（6）に掲げる事業･･･(H)欄に記載された額に３分の２を乗じて得た額</t>
    <rPh sb="13" eb="14">
      <t>オヨ</t>
    </rPh>
    <phoneticPr fontId="22"/>
  </si>
  <si>
    <t xml:space="preserve"> (3)　交付要綱５（4）に掲げる事業･･･････････(H)欄に記載された額</t>
  </si>
  <si>
    <t xml:space="preserve"> (2)　交付要綱５（2）及び（3）に掲げる事業･･･(H)欄に記載された額に２分の１を乗じて得た額</t>
  </si>
  <si>
    <t xml:space="preserve"> (1)　交付要綱５（1）に掲げる事業･･･････････(H)欄に記載された額に補助率を乗じて得た額</t>
  </si>
  <si>
    <t>Ⅲ．「国庫補助所要額」欄は、次により記入すること。ただし、算出された額に1,000円未満の端数が生じた場合にはこれを切捨てるものとする。</t>
  </si>
  <si>
    <t xml:space="preserve"> (6)　　　　　　　　　　 〃　　　　　　　　　（6）に掲げる事業･･･(C)と(F)とを比較して少ない方の額に２分の１を乗じて得た額と(G)とを比較して少ない方の額</t>
  </si>
  <si>
    <t xml:space="preserve"> (5)　　　　　　　　　　 〃　　　　　　　　　（5）に掲げる事業･･･(C)と(F)とを比較して少ない方の額に４分の３を乗じて得た額と(G)とを比較して少ない方の額</t>
  </si>
  <si>
    <t xml:space="preserve"> (4)　　　　　　　　　　 〃　　　　　　　　　（4）に掲げる事業･･･(C)と(F)とを比較して少ない方の額に補助率を乗じて得た額と(G)とを比較して少ない方の額</t>
  </si>
  <si>
    <t xml:space="preserve"> (3)　　　　　　　　　　 〃　　　　　　　　　（3）に掲げる事業･･･(C)と(F)とを比較して少ない方の額に３分の２を乗じて得た額と(G)とを比較して少ない方の額</t>
  </si>
  <si>
    <t>診療部門</t>
    <rPh sb="0" eb="2">
      <t>シンリョウ</t>
    </rPh>
    <rPh sb="2" eb="4">
      <t>ブモン</t>
    </rPh>
    <phoneticPr fontId="3"/>
  </si>
  <si>
    <t xml:space="preserve"> (1)　交付要綱５(交付額の算定方法)（1）に掲げる事業･･･(C)と(F)とを比較して少ない方の額</t>
  </si>
  <si>
    <t>Ⅱ．「国庫補助基本額」欄は、次により記入すること。</t>
  </si>
  <si>
    <t>Ⅰ．「選定額」欄は、(D)と(E)とを比較して少ない方の額を記入すること。</t>
  </si>
  <si>
    <t>整備後</t>
    <rPh sb="0" eb="2">
      <t>セイビ</t>
    </rPh>
    <rPh sb="2" eb="3">
      <t>ゴ</t>
    </rPh>
    <phoneticPr fontId="22"/>
  </si>
  <si>
    <t>宿直室・更衣室・医局・浴室</t>
  </si>
  <si>
    <t>－</t>
  </si>
  <si>
    <t>総事業費</t>
  </si>
  <si>
    <t>合計</t>
    <rPh sb="0" eb="2">
      <t>ゴウケイ</t>
    </rPh>
    <phoneticPr fontId="22"/>
  </si>
  <si>
    <t>○○</t>
  </si>
  <si>
    <t>円</t>
  </si>
  <si>
    <t>金額</t>
  </si>
  <si>
    <t>単価</t>
  </si>
  <si>
    <t>面積/室数</t>
    <rPh sb="3" eb="5">
      <t>シツスウ</t>
    </rPh>
    <phoneticPr fontId="22"/>
  </si>
  <si>
    <t>工事計画
年数</t>
    <rPh sb="0" eb="2">
      <t>コウジ</t>
    </rPh>
    <rPh sb="2" eb="4">
      <t>ケイカク</t>
    </rPh>
    <rPh sb="5" eb="7">
      <t>ネンスウ</t>
    </rPh>
    <phoneticPr fontId="23"/>
  </si>
  <si>
    <t>なお、単年度事業の場合には、「総事業」欄のみに記入すること。</t>
  </si>
  <si>
    <t>記載すること。</t>
  </si>
  <si>
    <t>対象経費の支出予定額</t>
  </si>
  <si>
    <t>当する経費及び交付要綱に定める（交付額の算定方法）において対象経費とされていない経費を指す。</t>
    <rPh sb="5" eb="6">
      <t>オヨ</t>
    </rPh>
    <phoneticPr fontId="22"/>
  </si>
  <si>
    <t xml:space="preserve">      </t>
  </si>
  <si>
    <t>差引事業費</t>
  </si>
  <si>
    <t>「補助対象外経費」とは補助対象事業分のうち、医療施設等施設整備費補助金交付要綱に定める（交付の対象外費用）に該</t>
  </si>
  <si>
    <t>開設者</t>
  </si>
  <si>
    <t>寄附金
その他の
収入額</t>
    <rPh sb="0" eb="2">
      <t>キフ</t>
    </rPh>
    <phoneticPr fontId="22"/>
  </si>
  <si>
    <t>補助対象
部分</t>
    <rPh sb="0" eb="2">
      <t>ホジョ</t>
    </rPh>
    <rPh sb="2" eb="4">
      <t>タイショウ</t>
    </rPh>
    <rPh sb="5" eb="7">
      <t>ブブン</t>
    </rPh>
    <phoneticPr fontId="22"/>
  </si>
  <si>
    <t>Ａ－Ｂ＝Ｃ</t>
  </si>
  <si>
    <t>抵当権</t>
    <rPh sb="0" eb="1">
      <t>テイ</t>
    </rPh>
    <rPh sb="1" eb="2">
      <t>トウ</t>
    </rPh>
    <rPh sb="2" eb="3">
      <t>ケン</t>
    </rPh>
    <phoneticPr fontId="23"/>
  </si>
  <si>
    <t>事業区分</t>
    <rPh sb="0" eb="2">
      <t>ジギョウ</t>
    </rPh>
    <phoneticPr fontId="22"/>
  </si>
  <si>
    <t>都道府県</t>
  </si>
  <si>
    <t>補助対象部門</t>
    <rPh sb="0" eb="2">
      <t>ホジョ</t>
    </rPh>
    <rPh sb="2" eb="4">
      <t>タイショウ</t>
    </rPh>
    <rPh sb="4" eb="6">
      <t>ブモン</t>
    </rPh>
    <phoneticPr fontId="22"/>
  </si>
  <si>
    <t>Ｇ</t>
  </si>
  <si>
    <t>Ｅ</t>
  </si>
  <si>
    <t>Ａ</t>
  </si>
  <si>
    <t>Ｄ</t>
  </si>
  <si>
    <t>Ｂ</t>
  </si>
  <si>
    <t>施設名</t>
    <rPh sb="0" eb="2">
      <t>シセツ</t>
    </rPh>
    <rPh sb="2" eb="3">
      <t>メイ</t>
    </rPh>
    <phoneticPr fontId="22"/>
  </si>
  <si>
    <t>事業区分</t>
    <rPh sb="0" eb="2">
      <t>ジギョウ</t>
    </rPh>
    <rPh sb="2" eb="4">
      <t>クブン</t>
    </rPh>
    <phoneticPr fontId="22"/>
  </si>
  <si>
    <t>全体の事業が３か年以上にわたる計画の場合には、「年度別内訳」欄を適宜増やして作成すること。</t>
  </si>
  <si>
    <t>（７）</t>
  </si>
  <si>
    <t>補助対象事業分の備考欄の「整備病床数」は、補助対象事業分に含まれる病床数を記入すること。</t>
  </si>
  <si>
    <t>　　移転新築：現在建物が存在する敷地とは別の敷地に新たに建物を建築し、かつ、現在の建物の機能を移転する場合</t>
  </si>
  <si>
    <t>（６）</t>
  </si>
  <si>
    <t>　　改　　修：建物の主要構造部分を取りこわさない模様替及び内部改修</t>
  </si>
  <si>
    <t xml:space="preserve">    </t>
  </si>
  <si>
    <t xml:space="preserve">   </t>
  </si>
  <si>
    <t>　　新　　築：新たに建物を建築する場合</t>
  </si>
  <si>
    <t xml:space="preserve"> なお、事業の種別は次による。</t>
  </si>
  <si>
    <t>また、「補助対象経費」とは補助対象事業分のうち、交付要綱に定める（交付額の算定方法）において対象経費とされている経費を指す。</t>
  </si>
  <si>
    <t>（４）はさらに、事業の種別により新築、改築、増築、改修等に区分すること。</t>
  </si>
  <si>
    <t>（５）</t>
  </si>
  <si>
    <t>補助対象事業分の「費目」欄は、医療施設等施設整備費補助金交付要綱５の表の「３対象経費」に定める各部門に区分して記入すること。</t>
  </si>
  <si>
    <t>（４）</t>
  </si>
  <si>
    <t>（３）</t>
  </si>
  <si>
    <t>年度間の金額の按分は支払額ではなく進捗率により行うこと。</t>
  </si>
  <si>
    <t>補助対象部門</t>
    <rPh sb="0" eb="2">
      <t>ホジョ</t>
    </rPh>
    <rPh sb="2" eb="4">
      <t>タイショウ</t>
    </rPh>
    <rPh sb="4" eb="6">
      <t>ブモン</t>
    </rPh>
    <phoneticPr fontId="3"/>
  </si>
  <si>
    <t xml:space="preserve">      　</t>
  </si>
  <si>
    <t>外分」とは当該事業の補助金の交付の対象としない部分（財産処分の制限がかからない部分）を指す。</t>
  </si>
  <si>
    <t>市町補助金</t>
  </si>
  <si>
    <t>「補助対象事業分」とは当該事業の補助金の交付の対象とする部分（財産処分の制限がかかる部分）を指し、「補助対象事業</t>
  </si>
  <si>
    <t>（２）</t>
  </si>
  <si>
    <t xml:space="preserve">       </t>
  </si>
  <si>
    <t>「事業区分」には、医療施設等施設整備費補助金交付要綱の５（交付額の算定方法）の表の「１区分」欄に定める事業区分を、</t>
  </si>
  <si>
    <t>（１）</t>
  </si>
  <si>
    <t>（記入上の注意）</t>
  </si>
  <si>
    <t xml:space="preserve">計         </t>
  </si>
  <si>
    <t>自己財源</t>
  </si>
  <si>
    <t>寄附金</t>
    <rPh sb="0" eb="2">
      <t>キフ</t>
    </rPh>
    <phoneticPr fontId="22"/>
  </si>
  <si>
    <t>整備事業期間</t>
    <rPh sb="0" eb="2">
      <t>セイビ</t>
    </rPh>
    <rPh sb="2" eb="4">
      <t>ジギョウ</t>
    </rPh>
    <rPh sb="4" eb="6">
      <t>キカン</t>
    </rPh>
    <phoneticPr fontId="22"/>
  </si>
  <si>
    <t xml:space="preserve"> </t>
  </si>
  <si>
    <t>地方債</t>
  </si>
  <si>
    <t>補助対象外部門</t>
    <rPh sb="0" eb="4">
      <t>ホジョタイショウ</t>
    </rPh>
    <rPh sb="4" eb="5">
      <t>ガイ</t>
    </rPh>
    <rPh sb="5" eb="7">
      <t>ブモン</t>
    </rPh>
    <phoneticPr fontId="3"/>
  </si>
  <si>
    <t>都道府県補助金</t>
    <rPh sb="0" eb="4">
      <t>トドウフケン</t>
    </rPh>
    <phoneticPr fontId="22"/>
  </si>
  <si>
    <t>国庫補助金</t>
  </si>
  <si>
    <t>事業財源内訳</t>
  </si>
  <si>
    <t>総　合　計</t>
    <rPh sb="0" eb="1">
      <t>フサ</t>
    </rPh>
    <rPh sb="2" eb="3">
      <t>ゴウ</t>
    </rPh>
    <rPh sb="4" eb="5">
      <t>ケイ</t>
    </rPh>
    <phoneticPr fontId="22"/>
  </si>
  <si>
    <t>合　計</t>
    <rPh sb="0" eb="1">
      <t>ゴウ</t>
    </rPh>
    <rPh sb="2" eb="3">
      <t>ケイ</t>
    </rPh>
    <phoneticPr fontId="22"/>
  </si>
  <si>
    <t>補助対象事業外分</t>
    <rPh sb="0" eb="2">
      <t>ホジョ</t>
    </rPh>
    <rPh sb="2" eb="4">
      <t>タイショウ</t>
    </rPh>
    <rPh sb="4" eb="6">
      <t>ジギョウ</t>
    </rPh>
    <rPh sb="6" eb="7">
      <t>ガイ</t>
    </rPh>
    <phoneticPr fontId="22"/>
  </si>
  <si>
    <t>合計（総事業費）</t>
    <rPh sb="0" eb="2">
      <t>ゴウケイ</t>
    </rPh>
    <rPh sb="3" eb="4">
      <t>ソウ</t>
    </rPh>
    <rPh sb="4" eb="7">
      <t>ジギョウヒ</t>
    </rPh>
    <phoneticPr fontId="22"/>
  </si>
  <si>
    <t>現在</t>
    <rPh sb="0" eb="2">
      <t>ゲンザイ</t>
    </rPh>
    <phoneticPr fontId="22"/>
  </si>
  <si>
    <t>更衣室</t>
    <rPh sb="0" eb="3">
      <t>コウイシツ</t>
    </rPh>
    <phoneticPr fontId="22"/>
  </si>
  <si>
    <t>補助対象外経費</t>
    <rPh sb="0" eb="2">
      <t>ホジョ</t>
    </rPh>
    <rPh sb="2" eb="5">
      <t>タイショウガイ</t>
    </rPh>
    <rPh sb="5" eb="7">
      <t>ケイヒ</t>
    </rPh>
    <phoneticPr fontId="22"/>
  </si>
  <si>
    <t xml:space="preserve"> &lt;附帯工事&gt;</t>
  </si>
  <si>
    <t>重点医師偏在対策支援区域における医師の勤務・生活環境改善のための施設整備事業</t>
    <phoneticPr fontId="22"/>
  </si>
  <si>
    <t xml:space="preserve">     円</t>
  </si>
  <si>
    <t>年      度      別      内      訳</t>
  </si>
  <si>
    <t xml:space="preserve">     ㎡</t>
  </si>
  <si>
    <t xml:space="preserve">    ㎡</t>
  </si>
  <si>
    <t xml:space="preserve">    円</t>
  </si>
  <si>
    <t>員数</t>
  </si>
  <si>
    <t>○○年度</t>
  </si>
  <si>
    <t>総事業（100%）</t>
  </si>
  <si>
    <t>費目</t>
  </si>
  <si>
    <t>事業区分</t>
  </si>
  <si>
    <t xml:space="preserve">                                                                                                            </t>
  </si>
  <si>
    <t>　　各合計欄の金額は自動計算
　「員数（㎡）」部分は個別に入力</t>
    <rPh sb="2" eb="3">
      <t>カク</t>
    </rPh>
    <rPh sb="3" eb="5">
      <t>ゴウケイ</t>
    </rPh>
    <rPh sb="5" eb="6">
      <t>ラン</t>
    </rPh>
    <rPh sb="7" eb="9">
      <t>キンガク</t>
    </rPh>
    <rPh sb="10" eb="12">
      <t>ジドウ</t>
    </rPh>
    <rPh sb="12" eb="14">
      <t>ケイサン</t>
    </rPh>
    <rPh sb="17" eb="19">
      <t>インスウ</t>
    </rPh>
    <rPh sb="23" eb="25">
      <t>ブブン</t>
    </rPh>
    <rPh sb="26" eb="28">
      <t>コベツ</t>
    </rPh>
    <rPh sb="29" eb="31">
      <t>ニュウリョク</t>
    </rPh>
    <phoneticPr fontId="22"/>
  </si>
  <si>
    <t>構造の種類
（主たる構造）</t>
    <rPh sb="0" eb="2">
      <t>コウゾウ</t>
    </rPh>
    <rPh sb="3" eb="5">
      <t>シュルイ</t>
    </rPh>
    <phoneticPr fontId="22"/>
  </si>
  <si>
    <t>整備後（㎡）</t>
    <rPh sb="0" eb="2">
      <t>セイビ</t>
    </rPh>
    <rPh sb="2" eb="3">
      <t>ゴ</t>
    </rPh>
    <phoneticPr fontId="22"/>
  </si>
  <si>
    <t>現在（㎡）</t>
    <rPh sb="0" eb="2">
      <t>ゲンザイ</t>
    </rPh>
    <phoneticPr fontId="22"/>
  </si>
  <si>
    <t>医局</t>
    <rPh sb="0" eb="2">
      <t>イキョク</t>
    </rPh>
    <phoneticPr fontId="3"/>
  </si>
  <si>
    <t>２．整備事業の概要</t>
    <rPh sb="2" eb="4">
      <t>セイビ</t>
    </rPh>
    <rPh sb="4" eb="6">
      <t>ジギョウ</t>
    </rPh>
    <rPh sb="7" eb="9">
      <t>ガイヨウ</t>
    </rPh>
    <phoneticPr fontId="22"/>
  </si>
  <si>
    <t>既設分</t>
    <rPh sb="0" eb="2">
      <t>キセツ</t>
    </rPh>
    <rPh sb="2" eb="3">
      <t>ブン</t>
    </rPh>
    <phoneticPr fontId="22"/>
  </si>
  <si>
    <t>基準額</t>
  </si>
  <si>
    <t>有床の場合、病床数</t>
    <rPh sb="0" eb="2">
      <t>ユウショウ</t>
    </rPh>
    <rPh sb="3" eb="5">
      <t>バアイ</t>
    </rPh>
    <rPh sb="6" eb="9">
      <t>ビョウショウスウ</t>
    </rPh>
    <phoneticPr fontId="22"/>
  </si>
  <si>
    <t>許可病床数</t>
    <rPh sb="0" eb="2">
      <t>キョカ</t>
    </rPh>
    <rPh sb="2" eb="5">
      <t>ビョウショウスウ</t>
    </rPh>
    <phoneticPr fontId="22"/>
  </si>
  <si>
    <t>事業の種別</t>
    <rPh sb="0" eb="2">
      <t>ジギョウ</t>
    </rPh>
    <rPh sb="3" eb="5">
      <t>シュベツ</t>
    </rPh>
    <phoneticPr fontId="22"/>
  </si>
  <si>
    <t>　　年　月　日</t>
  </si>
  <si>
    <t>着工</t>
    <rPh sb="0" eb="2">
      <t>チャッコウ</t>
    </rPh>
    <phoneticPr fontId="22"/>
  </si>
  <si>
    <t>補助対象部門に係る当該年度予定事業</t>
    <rPh sb="0" eb="2">
      <t>ホジョ</t>
    </rPh>
    <rPh sb="2" eb="4">
      <t>タイショウ</t>
    </rPh>
    <rPh sb="4" eb="6">
      <t>ブモン</t>
    </rPh>
    <rPh sb="7" eb="8">
      <t>カカ</t>
    </rPh>
    <rPh sb="9" eb="11">
      <t>トウガイ</t>
    </rPh>
    <rPh sb="11" eb="13">
      <t>ネンド</t>
    </rPh>
    <rPh sb="13" eb="15">
      <t>ヨテイ</t>
    </rPh>
    <rPh sb="15" eb="17">
      <t>ジギョウ</t>
    </rPh>
    <phoneticPr fontId="22"/>
  </si>
  <si>
    <t>全体事業</t>
    <rPh sb="0" eb="2">
      <t>ゼンタイ</t>
    </rPh>
    <rPh sb="2" eb="4">
      <t>ジギョウ</t>
    </rPh>
    <phoneticPr fontId="22"/>
  </si>
  <si>
    <t>１．整備事業計画等の概要</t>
    <rPh sb="2" eb="4">
      <t>セイビ</t>
    </rPh>
    <rPh sb="4" eb="6">
      <t>ジギョウ</t>
    </rPh>
    <rPh sb="6" eb="8">
      <t>ケイカク</t>
    </rPh>
    <rPh sb="8" eb="9">
      <t>トウ</t>
    </rPh>
    <rPh sb="10" eb="12">
      <t>ガイヨウ</t>
    </rPh>
    <phoneticPr fontId="22"/>
  </si>
  <si>
    <t>団体名（開設者）</t>
    <rPh sb="0" eb="3">
      <t>ダンタイメイ</t>
    </rPh>
    <rPh sb="4" eb="7">
      <t>カイセツシャ</t>
    </rPh>
    <phoneticPr fontId="22"/>
  </si>
  <si>
    <t>※色付きのセルに入力すること。色がないセルには入力しないこと。</t>
    <rPh sb="1" eb="3">
      <t>イロツ</t>
    </rPh>
    <rPh sb="8" eb="10">
      <t>ニュウリョク</t>
    </rPh>
    <rPh sb="15" eb="16">
      <t>イロ</t>
    </rPh>
    <rPh sb="23" eb="25">
      <t>ニュウリョク</t>
    </rPh>
    <phoneticPr fontId="3"/>
  </si>
  <si>
    <t>補助所要額</t>
    <rPh sb="2" eb="4">
      <t>ショヨウ</t>
    </rPh>
    <phoneticPr fontId="22"/>
  </si>
  <si>
    <t>令和９年度</t>
    <rPh sb="0" eb="2">
      <t>レイワ</t>
    </rPh>
    <phoneticPr fontId="22"/>
  </si>
  <si>
    <r>
      <t>（注）この総括表は、事業単位毎に、それぞれ別葉に作成すること。なお、作成にあたっては</t>
    </r>
    <r>
      <rPr>
        <u/>
        <sz val="14"/>
        <color auto="1"/>
        <rFont val="Meiryo UI"/>
      </rPr>
      <t>優先順位の高いもの</t>
    </r>
    <r>
      <rPr>
        <sz val="14"/>
        <color auto="1"/>
        <rFont val="Meiryo UI"/>
      </rPr>
      <t>から順に入力すること。</t>
    </r>
    <rPh sb="1" eb="2">
      <t>チュウ</t>
    </rPh>
    <rPh sb="5" eb="7">
      <t>ソウカツ</t>
    </rPh>
    <rPh sb="7" eb="8">
      <t>ヒョウ</t>
    </rPh>
    <rPh sb="10" eb="12">
      <t>ジギョウ</t>
    </rPh>
    <rPh sb="12" eb="14">
      <t>タンイ</t>
    </rPh>
    <rPh sb="14" eb="15">
      <t>マイ</t>
    </rPh>
    <rPh sb="21" eb="22">
      <t>ベツ</t>
    </rPh>
    <rPh sb="22" eb="23">
      <t>ハ</t>
    </rPh>
    <rPh sb="24" eb="26">
      <t>サクセイ</t>
    </rPh>
    <rPh sb="34" eb="36">
      <t>サクセイ</t>
    </rPh>
    <rPh sb="42" eb="44">
      <t>ユウセン</t>
    </rPh>
    <rPh sb="44" eb="46">
      <t>ジュンイ</t>
    </rPh>
    <rPh sb="47" eb="48">
      <t>タカ</t>
    </rPh>
    <rPh sb="53" eb="54">
      <t>ジュン</t>
    </rPh>
    <rPh sb="55" eb="57">
      <t>ニュウリョク</t>
    </rPh>
    <phoneticPr fontId="22"/>
  </si>
  <si>
    <t>選定額</t>
  </si>
  <si>
    <t>所在地</t>
  </si>
  <si>
    <t>住所</t>
    <rPh sb="0" eb="2">
      <t>ジュウショ</t>
    </rPh>
    <phoneticPr fontId="3"/>
  </si>
  <si>
    <t>○○市○○町○○</t>
    <rPh sb="2" eb="3">
      <t>シ</t>
    </rPh>
    <rPh sb="5" eb="6">
      <t>チョウ</t>
    </rPh>
    <phoneticPr fontId="3"/>
  </si>
  <si>
    <t>無</t>
  </si>
  <si>
    <t>単年</t>
  </si>
  <si>
    <t>記入例</t>
    <rPh sb="0" eb="2">
      <t>キニュウ</t>
    </rPh>
    <rPh sb="2" eb="3">
      <t>レイ</t>
    </rPh>
    <phoneticPr fontId="3"/>
  </si>
  <si>
    <t>令和10年度</t>
    <rPh sb="0" eb="2">
      <t>レイワ</t>
    </rPh>
    <rPh sb="4" eb="6">
      <t>ネンド</t>
    </rPh>
    <phoneticPr fontId="22"/>
  </si>
  <si>
    <t>&lt;改修工事&gt;</t>
  </si>
  <si>
    <t>※色付きのセルに入力すること。色がないセルには入力しないこと。</t>
  </si>
  <si>
    <t>勤務・生活環境改善施設整備事業計画総括表</t>
  </si>
  <si>
    <t>様式４－１</t>
    <rPh sb="0" eb="2">
      <t>ヨウシキ</t>
    </rPh>
    <phoneticPr fontId="22"/>
  </si>
  <si>
    <t>重点医師偏在対策支援区域における医師の勤務・生活環境改善のための施設整備事業</t>
  </si>
  <si>
    <t>勤務・生活環境改善施設整備事業費内訳書</t>
  </si>
  <si>
    <t>様式４－２</t>
    <rPh sb="0" eb="2">
      <t>ヨウシキ</t>
    </rPh>
    <phoneticPr fontId="22"/>
  </si>
  <si>
    <t>【宿直室・更衣室・医局・浴室】</t>
    <phoneticPr fontId="22"/>
  </si>
  <si>
    <t>様式４－３</t>
    <rPh sb="0" eb="2">
      <t>ヨウシキ</t>
    </rPh>
    <phoneticPr fontId="22"/>
  </si>
  <si>
    <t>勤務・生活環境改善施設整備事業計画書</t>
  </si>
  <si>
    <t>宿直室</t>
    <rPh sb="0" eb="2">
      <t>シュクチョク</t>
    </rPh>
    <rPh sb="2" eb="3">
      <t>シツ</t>
    </rPh>
    <phoneticPr fontId="3"/>
  </si>
  <si>
    <t>浴室</t>
    <rPh sb="0" eb="2">
      <t>ヨクシツ</t>
    </rPh>
    <phoneticPr fontId="22"/>
  </si>
  <si>
    <t>住宅部門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</si>
</sst>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1">
    <numFmt numFmtId="176" formatCode="\(@\)"/>
    <numFmt numFmtId="177" formatCode="#,##0;&quot;△ &quot;#,##0"/>
    <numFmt numFmtId="178" formatCode="#,##0.00;&quot;△ &quot;#,##0.00"/>
    <numFmt numFmtId="179" formatCode="#,##0.00_ "/>
    <numFmt numFmtId="180" formatCode="#,###"/>
    <numFmt numFmtId="181" formatCode="#,###.00"/>
    <numFmt numFmtId="182" formatCode="#,##0_ "/>
    <numFmt numFmtId="183" formatCode="\(###&quot;%&quot;\)"/>
    <numFmt numFmtId="184" formatCode="#,##0.00&quot;㎡&quot;"/>
    <numFmt numFmtId="185" formatCode="\(#,##0.00&quot;㎡&quot;\)"/>
    <numFmt numFmtId="186" formatCode="#&quot;床&quot;"/>
  </numFmts>
  <fonts count="24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auto="1"/>
      <name val="Meiryo UI"/>
      <family val="3"/>
    </font>
    <font>
      <sz val="11"/>
      <color theme="1"/>
      <name val="Meiryo UI"/>
      <family val="3"/>
    </font>
    <font>
      <sz val="14"/>
      <color auto="1"/>
      <name val="Meiryo UI"/>
      <family val="3"/>
    </font>
    <font>
      <sz val="11"/>
      <color rgb="FFFF0000"/>
      <name val="Meiryo UI"/>
      <family val="3"/>
    </font>
    <font>
      <sz val="16"/>
      <color auto="1"/>
      <name val="Meiryo UI"/>
    </font>
    <font>
      <sz val="14"/>
      <color rgb="FFFF0000"/>
      <name val="Meiryo UI"/>
      <family val="3"/>
    </font>
    <font>
      <b/>
      <sz val="11"/>
      <color auto="1"/>
      <name val="Meiryo UI"/>
      <family val="3"/>
    </font>
    <font>
      <sz val="10"/>
      <color auto="1"/>
      <name val="Meiryo UI"/>
      <family val="3"/>
    </font>
    <font>
      <sz val="14"/>
      <color rgb="FF000000"/>
      <name val="Meiryo UI"/>
      <family val="3"/>
    </font>
    <font>
      <sz val="9.5"/>
      <color rgb="FF000000"/>
      <name val="Meiryo UI"/>
      <family val="3"/>
    </font>
    <font>
      <sz val="10"/>
      <color rgb="FF000000"/>
      <name val="Meiryo UI"/>
      <family val="3"/>
    </font>
    <font>
      <sz val="10"/>
      <color rgb="FFFF0000"/>
      <name val="Meiryo UI"/>
      <family val="3"/>
    </font>
    <font>
      <sz val="10"/>
      <color theme="1"/>
      <name val="Meiryo UI"/>
      <family val="3"/>
    </font>
    <font>
      <sz val="11"/>
      <color theme="1"/>
      <name val="Meiryo UI"/>
      <family val="3"/>
    </font>
    <font>
      <sz val="10.5"/>
      <color rgb="FF000000"/>
      <name val="Meiryo UI"/>
      <family val="3"/>
    </font>
    <font>
      <sz val="9"/>
      <color rgb="FF000000"/>
      <name val="Meiryo UI"/>
      <family val="3"/>
    </font>
    <font>
      <b/>
      <sz val="11"/>
      <color theme="1"/>
      <name val="Meiryo UI"/>
      <family val="3"/>
    </font>
    <font>
      <b/>
      <sz val="11"/>
      <color rgb="FFFF0000"/>
      <name val="Meiryo UI"/>
      <family val="3"/>
    </font>
    <font>
      <sz val="6"/>
      <color auto="1"/>
      <name val="ＭＳ Ｐゴシック"/>
      <family val="3"/>
    </font>
    <font>
      <sz val="16"/>
      <color auto="1"/>
      <name val="ＭＳ ゴシック"/>
      <family val="3"/>
    </font>
  </fonts>
  <fills count="8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0" tint="-0.25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1" fillId="0" borderId="0"/>
    <xf numFmtId="38" fontId="2" fillId="0" borderId="0" applyFont="0" applyFill="0" applyBorder="0" applyAlignment="0" applyProtection="0">
      <alignment vertical="center"/>
    </xf>
  </cellStyleXfs>
  <cellXfs count="279">
    <xf numFmtId="0" fontId="0" fillId="0" borderId="0" xfId="0"/>
    <xf numFmtId="0" fontId="4" fillId="0" borderId="0" xfId="8" applyFont="1" applyAlignment="1">
      <alignment horizontal="center" vertical="center"/>
    </xf>
    <xf numFmtId="0" fontId="4" fillId="0" borderId="0" xfId="8" applyFont="1"/>
    <xf numFmtId="38" fontId="4" fillId="0" borderId="0" xfId="1" applyFont="1"/>
    <xf numFmtId="38" fontId="4" fillId="0" borderId="0" xfId="1" applyFont="1" applyAlignment="1">
      <alignment vertical="center"/>
    </xf>
    <xf numFmtId="38" fontId="4" fillId="0" borderId="0" xfId="1" applyFont="1" applyFill="1" applyBorder="1"/>
    <xf numFmtId="38" fontId="4" fillId="0" borderId="0" xfId="1" applyFont="1" applyFill="1" applyBorder="1" applyAlignment="1">
      <alignment horizontal="left" vertical="center" wrapText="1"/>
    </xf>
    <xf numFmtId="38" fontId="5" fillId="0" borderId="0" xfId="1" applyFont="1" applyFill="1" applyBorder="1" applyAlignment="1">
      <alignment horizontal="left" vertical="center" wrapText="1"/>
    </xf>
    <xf numFmtId="0" fontId="6" fillId="0" borderId="0" xfId="8" applyFont="1" applyAlignment="1">
      <alignment vertical="center"/>
    </xf>
    <xf numFmtId="57" fontId="6" fillId="0" borderId="0" xfId="1" applyNumberFormat="1" applyFont="1" applyFill="1" applyBorder="1" applyAlignment="1">
      <alignment vertical="center"/>
    </xf>
    <xf numFmtId="38" fontId="4" fillId="0" borderId="0" xfId="1" applyFont="1" applyAlignment="1">
      <alignment horizontal="center" vertical="center"/>
    </xf>
    <xf numFmtId="38" fontId="4" fillId="0" borderId="0" xfId="1" applyFont="1" applyAlignment="1">
      <alignment horizontal="center" vertical="center" textRotation="255"/>
    </xf>
    <xf numFmtId="38" fontId="4" fillId="0" borderId="0" xfId="1" applyFont="1" applyFill="1" applyBorder="1" applyAlignment="1">
      <alignment horizontal="center" vertical="center"/>
    </xf>
    <xf numFmtId="38" fontId="4" fillId="0" borderId="0" xfId="1" applyFont="1" applyFill="1" applyBorder="1" applyAlignment="1">
      <alignment horizontal="center" vertical="center" wrapText="1"/>
    </xf>
    <xf numFmtId="38" fontId="5" fillId="0" borderId="0" xfId="1" applyFont="1" applyFill="1" applyBorder="1" applyAlignment="1">
      <alignment horizontal="center" vertical="center" wrapText="1"/>
    </xf>
    <xf numFmtId="38" fontId="7" fillId="0" borderId="0" xfId="1" applyFont="1" applyFill="1" applyBorder="1" applyAlignment="1">
      <alignment horizontal="center" vertical="center" wrapText="1"/>
    </xf>
    <xf numFmtId="57" fontId="4" fillId="0" borderId="1" xfId="1" applyNumberFormat="1" applyFont="1" applyBorder="1" applyAlignment="1">
      <alignment horizontal="center" vertical="center"/>
    </xf>
    <xf numFmtId="57" fontId="4" fillId="0" borderId="2" xfId="1" applyNumberFormat="1" applyFont="1" applyBorder="1" applyAlignment="1">
      <alignment horizontal="center" vertical="center"/>
    </xf>
    <xf numFmtId="57" fontId="4" fillId="0" borderId="3" xfId="1" applyNumberFormat="1" applyFont="1" applyFill="1" applyBorder="1" applyAlignment="1">
      <alignment horizontal="center" vertical="center"/>
    </xf>
    <xf numFmtId="0" fontId="4" fillId="0" borderId="4" xfId="8" applyFont="1" applyBorder="1" applyAlignment="1">
      <alignment horizontal="center"/>
    </xf>
    <xf numFmtId="0" fontId="4" fillId="2" borderId="5" xfId="8" applyFont="1" applyFill="1" applyBorder="1" applyAlignment="1">
      <alignment horizontal="center" vertical="center" wrapText="1"/>
    </xf>
    <xf numFmtId="0" fontId="5" fillId="2" borderId="5" xfId="8" applyFont="1" applyFill="1" applyBorder="1" applyAlignment="1">
      <alignment horizontal="center" vertical="center" wrapText="1"/>
    </xf>
    <xf numFmtId="0" fontId="4" fillId="0" borderId="0" xfId="8" applyFont="1" applyAlignment="1">
      <alignment horizontal="left" vertical="center" wrapText="1"/>
    </xf>
    <xf numFmtId="0" fontId="6" fillId="0" borderId="0" xfId="8" applyFont="1"/>
    <xf numFmtId="57" fontId="8" fillId="0" borderId="0" xfId="1" applyNumberFormat="1" applyFont="1" applyBorder="1" applyAlignment="1"/>
    <xf numFmtId="57" fontId="4" fillId="0" borderId="6" xfId="1" applyNumberFormat="1" applyFont="1" applyBorder="1" applyAlignment="1">
      <alignment horizontal="center" vertical="center"/>
    </xf>
    <xf numFmtId="57" fontId="4" fillId="0" borderId="7" xfId="1" applyNumberFormat="1" applyFont="1" applyBorder="1" applyAlignment="1">
      <alignment horizontal="center" vertical="center"/>
    </xf>
    <xf numFmtId="57" fontId="4" fillId="0" borderId="8" xfId="1" applyNumberFormat="1" applyFont="1" applyFill="1" applyBorder="1" applyAlignment="1">
      <alignment horizontal="center" vertical="center"/>
    </xf>
    <xf numFmtId="57" fontId="4" fillId="0" borderId="9" xfId="1" applyNumberFormat="1" applyFont="1" applyFill="1" applyBorder="1" applyAlignment="1">
      <alignment horizontal="center"/>
    </xf>
    <xf numFmtId="0" fontId="4" fillId="2" borderId="10" xfId="8" applyFont="1" applyFill="1" applyBorder="1" applyAlignment="1">
      <alignment horizontal="left" vertical="center" wrapText="1"/>
    </xf>
    <xf numFmtId="0" fontId="5" fillId="2" borderId="10" xfId="8" applyFont="1" applyFill="1" applyBorder="1" applyAlignment="1">
      <alignment horizontal="left" vertical="center" wrapText="1"/>
    </xf>
    <xf numFmtId="38" fontId="4" fillId="0" borderId="0" xfId="1" applyFont="1" applyFill="1" applyBorder="1" applyAlignment="1"/>
    <xf numFmtId="38" fontId="4" fillId="0" borderId="6" xfId="1" applyFont="1" applyBorder="1" applyAlignment="1">
      <alignment horizontal="center" vertical="center"/>
    </xf>
    <xf numFmtId="38" fontId="4" fillId="0" borderId="7" xfId="1" applyFont="1" applyBorder="1" applyAlignment="1">
      <alignment horizontal="center" vertical="center"/>
    </xf>
    <xf numFmtId="38" fontId="4" fillId="0" borderId="11" xfId="1" applyFont="1" applyFill="1" applyBorder="1" applyAlignment="1">
      <alignment vertical="center"/>
    </xf>
    <xf numFmtId="38" fontId="4" fillId="0" borderId="12" xfId="1" applyFont="1" applyFill="1" applyBorder="1" applyAlignment="1">
      <alignment horizontal="center"/>
    </xf>
    <xf numFmtId="38" fontId="4" fillId="3" borderId="13" xfId="11" applyFont="1" applyFill="1" applyBorder="1" applyAlignment="1">
      <alignment horizontal="left" vertical="center" wrapText="1"/>
    </xf>
    <xf numFmtId="38" fontId="5" fillId="0" borderId="13" xfId="11" applyFont="1" applyFill="1" applyBorder="1" applyAlignment="1">
      <alignment horizontal="left" vertical="center" wrapText="1"/>
    </xf>
    <xf numFmtId="0" fontId="9" fillId="0" borderId="0" xfId="8" applyFont="1" applyAlignment="1">
      <alignment vertical="center"/>
    </xf>
    <xf numFmtId="38" fontId="4" fillId="0" borderId="7" xfId="1" applyFont="1" applyBorder="1" applyAlignment="1">
      <alignment horizontal="center" vertical="center" wrapText="1"/>
    </xf>
    <xf numFmtId="38" fontId="4" fillId="0" borderId="8" xfId="1" applyFont="1" applyFill="1" applyBorder="1" applyAlignment="1">
      <alignment vertical="center"/>
    </xf>
    <xf numFmtId="0" fontId="7" fillId="3" borderId="13" xfId="1" applyNumberFormat="1" applyFont="1" applyFill="1" applyBorder="1" applyAlignment="1">
      <alignment horizontal="center" vertical="center" wrapText="1" shrinkToFit="1"/>
    </xf>
    <xf numFmtId="0" fontId="5" fillId="0" borderId="13" xfId="1" applyNumberFormat="1" applyFont="1" applyFill="1" applyBorder="1" applyAlignment="1">
      <alignment horizontal="center" vertical="center" wrapText="1" shrinkToFit="1"/>
    </xf>
    <xf numFmtId="0" fontId="4" fillId="0" borderId="0" xfId="1" applyNumberFormat="1" applyFont="1" applyFill="1" applyBorder="1" applyAlignment="1">
      <alignment horizontal="center" vertical="center" wrapText="1"/>
    </xf>
    <xf numFmtId="38" fontId="4" fillId="0" borderId="6" xfId="1" applyFont="1" applyBorder="1" applyAlignment="1">
      <alignment vertical="center"/>
    </xf>
    <xf numFmtId="38" fontId="4" fillId="0" borderId="8" xfId="1" applyFont="1" applyFill="1" applyBorder="1" applyAlignment="1">
      <alignment horizontal="center" vertical="center"/>
    </xf>
    <xf numFmtId="38" fontId="4" fillId="0" borderId="12" xfId="1" applyFont="1" applyFill="1" applyBorder="1"/>
    <xf numFmtId="38" fontId="7" fillId="3" borderId="13" xfId="1" applyFont="1" applyFill="1" applyBorder="1" applyAlignment="1">
      <alignment horizontal="left" vertical="center" shrinkToFit="1"/>
    </xf>
    <xf numFmtId="38" fontId="5" fillId="3" borderId="13" xfId="1" applyFont="1" applyFill="1" applyBorder="1" applyAlignment="1">
      <alignment horizontal="left" vertical="center" shrinkToFit="1"/>
    </xf>
    <xf numFmtId="38" fontId="4" fillId="0" borderId="0" xfId="1" applyFont="1" applyFill="1" applyBorder="1" applyAlignment="1">
      <alignment horizontal="left" vertical="center" shrinkToFit="1"/>
    </xf>
    <xf numFmtId="38" fontId="4" fillId="0" borderId="14" xfId="1" applyFont="1" applyFill="1" applyBorder="1" applyAlignment="1">
      <alignment horizontal="center" vertical="center"/>
    </xf>
    <xf numFmtId="38" fontId="4" fillId="0" borderId="15" xfId="1" applyFont="1" applyFill="1" applyBorder="1" applyAlignment="1">
      <alignment horizontal="center" vertical="center"/>
    </xf>
    <xf numFmtId="38" fontId="4" fillId="0" borderId="9" xfId="1" applyFont="1" applyFill="1" applyBorder="1" applyAlignment="1">
      <alignment horizontal="center"/>
    </xf>
    <xf numFmtId="38" fontId="7" fillId="3" borderId="16" xfId="1" applyFont="1" applyFill="1" applyBorder="1" applyAlignment="1">
      <alignment horizontal="left" vertical="center" shrinkToFit="1"/>
    </xf>
    <xf numFmtId="38" fontId="5" fillId="3" borderId="16" xfId="1" applyFont="1" applyFill="1" applyBorder="1" applyAlignment="1">
      <alignment horizontal="left" vertical="center" shrinkToFit="1"/>
    </xf>
    <xf numFmtId="38" fontId="4" fillId="0" borderId="17" xfId="1" applyFont="1" applyFill="1" applyBorder="1" applyAlignment="1">
      <alignment horizontal="center" vertical="center" shrinkToFit="1"/>
    </xf>
    <xf numFmtId="176" fontId="4" fillId="0" borderId="14" xfId="8" applyNumberFormat="1" applyFont="1" applyBorder="1" applyAlignment="1">
      <alignment horizontal="right" vertical="center"/>
    </xf>
    <xf numFmtId="38" fontId="4" fillId="0" borderId="9" xfId="1" applyFont="1" applyFill="1" applyBorder="1" applyAlignment="1">
      <alignment horizontal="right"/>
    </xf>
    <xf numFmtId="177" fontId="7" fillId="3" borderId="10" xfId="1" applyNumberFormat="1" applyFont="1" applyFill="1" applyBorder="1" applyAlignment="1">
      <alignment vertical="center" shrinkToFit="1"/>
    </xf>
    <xf numFmtId="177" fontId="5" fillId="3" borderId="10" xfId="1" applyNumberFormat="1" applyFont="1" applyFill="1" applyBorder="1" applyAlignment="1">
      <alignment vertical="center" shrinkToFit="1"/>
    </xf>
    <xf numFmtId="177" fontId="4" fillId="0" borderId="18" xfId="1" applyNumberFormat="1" applyFont="1" applyFill="1" applyBorder="1" applyAlignment="1">
      <alignment vertical="center" shrinkToFit="1"/>
    </xf>
    <xf numFmtId="38" fontId="4" fillId="0" borderId="15" xfId="1" applyFont="1" applyBorder="1" applyAlignment="1">
      <alignment horizontal="center" vertical="center" wrapText="1"/>
    </xf>
    <xf numFmtId="40" fontId="4" fillId="0" borderId="8" xfId="1" applyNumberFormat="1" applyFont="1" applyFill="1" applyBorder="1" applyAlignment="1">
      <alignment horizontal="center" vertical="center"/>
    </xf>
    <xf numFmtId="177" fontId="7" fillId="0" borderId="10" xfId="1" applyNumberFormat="1" applyFont="1" applyFill="1" applyBorder="1" applyAlignment="1">
      <alignment vertical="center" shrinkToFit="1"/>
    </xf>
    <xf numFmtId="177" fontId="5" fillId="0" borderId="10" xfId="1" applyNumberFormat="1" applyFont="1" applyFill="1" applyBorder="1" applyAlignment="1">
      <alignment vertical="center" shrinkToFit="1"/>
    </xf>
    <xf numFmtId="176" fontId="4" fillId="0" borderId="14" xfId="8" applyNumberFormat="1" applyFont="1" applyBorder="1" applyAlignment="1">
      <alignment vertical="center"/>
    </xf>
    <xf numFmtId="40" fontId="4" fillId="0" borderId="8" xfId="1" applyNumberFormat="1" applyFont="1" applyBorder="1" applyAlignment="1">
      <alignment horizontal="center" vertical="center" wrapText="1"/>
    </xf>
    <xf numFmtId="40" fontId="4" fillId="0" borderId="9" xfId="1" applyNumberFormat="1" applyFont="1" applyFill="1" applyBorder="1" applyAlignment="1">
      <alignment horizontal="center" vertical="center"/>
    </xf>
    <xf numFmtId="178" fontId="7" fillId="3" borderId="10" xfId="1" applyNumberFormat="1" applyFont="1" applyFill="1" applyBorder="1" applyAlignment="1">
      <alignment vertical="center" shrinkToFit="1"/>
    </xf>
    <xf numFmtId="178" fontId="5" fillId="3" borderId="10" xfId="1" applyNumberFormat="1" applyFont="1" applyFill="1" applyBorder="1" applyAlignment="1">
      <alignment vertical="center" shrinkToFit="1"/>
    </xf>
    <xf numFmtId="178" fontId="4" fillId="0" borderId="18" xfId="1" applyNumberFormat="1" applyFont="1" applyFill="1" applyBorder="1" applyAlignment="1">
      <alignment horizontal="center" vertical="center" shrinkToFit="1"/>
    </xf>
    <xf numFmtId="176" fontId="4" fillId="0" borderId="19" xfId="8" applyNumberFormat="1" applyFont="1" applyBorder="1" applyAlignment="1">
      <alignment vertical="center"/>
    </xf>
    <xf numFmtId="40" fontId="4" fillId="0" borderId="20" xfId="1" applyNumberFormat="1" applyFont="1" applyBorder="1" applyAlignment="1">
      <alignment horizontal="center" vertical="center" wrapText="1"/>
    </xf>
    <xf numFmtId="177" fontId="4" fillId="0" borderId="18" xfId="1" applyNumberFormat="1" applyFont="1" applyFill="1" applyBorder="1" applyAlignment="1">
      <alignment horizontal="center" vertical="center" shrinkToFit="1"/>
    </xf>
    <xf numFmtId="40" fontId="4" fillId="0" borderId="21" xfId="1" applyNumberFormat="1" applyFont="1" applyBorder="1" applyAlignment="1">
      <alignment horizontal="center" vertical="center" wrapText="1"/>
    </xf>
    <xf numFmtId="177" fontId="7" fillId="0" borderId="13" xfId="1" applyNumberFormat="1" applyFont="1" applyFill="1" applyBorder="1" applyAlignment="1">
      <alignment vertical="center" shrinkToFit="1"/>
    </xf>
    <xf numFmtId="177" fontId="5" fillId="0" borderId="13" xfId="1" applyNumberFormat="1" applyFont="1" applyFill="1" applyBorder="1" applyAlignment="1">
      <alignment vertical="center" shrinkToFit="1"/>
    </xf>
    <xf numFmtId="177" fontId="4" fillId="0" borderId="22" xfId="1" applyNumberFormat="1" applyFont="1" applyFill="1" applyBorder="1" applyAlignment="1">
      <alignment vertical="center" shrinkToFit="1"/>
    </xf>
    <xf numFmtId="38" fontId="4" fillId="0" borderId="0" xfId="1" applyFont="1" applyAlignment="1"/>
    <xf numFmtId="0" fontId="4" fillId="0" borderId="11" xfId="8" applyFont="1" applyBorder="1" applyAlignment="1">
      <alignment horizontal="center" vertical="center"/>
    </xf>
    <xf numFmtId="38" fontId="4" fillId="0" borderId="12" xfId="1" applyFont="1" applyFill="1" applyBorder="1" applyAlignment="1">
      <alignment wrapText="1"/>
    </xf>
    <xf numFmtId="57" fontId="7" fillId="3" borderId="13" xfId="1" applyNumberFormat="1" applyFont="1" applyFill="1" applyBorder="1" applyAlignment="1">
      <alignment horizontal="left" vertical="center" wrapText="1"/>
    </xf>
    <xf numFmtId="57" fontId="5" fillId="3" borderId="13" xfId="1" applyNumberFormat="1" applyFont="1" applyFill="1" applyBorder="1" applyAlignment="1">
      <alignment horizontal="left" vertical="center" wrapText="1"/>
    </xf>
    <xf numFmtId="57" fontId="4" fillId="0" borderId="0" xfId="1" applyNumberFormat="1" applyFont="1" applyFill="1" applyBorder="1" applyAlignment="1">
      <alignment horizontal="left" vertical="center" wrapText="1"/>
    </xf>
    <xf numFmtId="0" fontId="10" fillId="0" borderId="11" xfId="8" applyFont="1" applyBorder="1" applyAlignment="1">
      <alignment horizontal="center" vertical="center"/>
    </xf>
    <xf numFmtId="38" fontId="4" fillId="0" borderId="12" xfId="1" applyFont="1" applyFill="1" applyBorder="1" applyAlignment="1">
      <alignment horizontal="center" wrapText="1"/>
    </xf>
    <xf numFmtId="57" fontId="7" fillId="3" borderId="13" xfId="1" applyNumberFormat="1" applyFont="1" applyFill="1" applyBorder="1" applyAlignment="1">
      <alignment horizontal="center" vertical="center" wrapText="1"/>
    </xf>
    <xf numFmtId="57" fontId="5" fillId="3" borderId="13" xfId="1" applyNumberFormat="1" applyFont="1" applyFill="1" applyBorder="1" applyAlignment="1">
      <alignment horizontal="center" vertical="center" wrapText="1"/>
    </xf>
    <xf numFmtId="38" fontId="4" fillId="0" borderId="23" xfId="1" applyFont="1" applyBorder="1" applyAlignment="1">
      <alignment horizontal="center" vertical="center"/>
    </xf>
    <xf numFmtId="38" fontId="4" fillId="0" borderId="24" xfId="1" applyFont="1" applyBorder="1" applyAlignment="1">
      <alignment horizontal="center" vertical="center" wrapText="1"/>
    </xf>
    <xf numFmtId="0" fontId="10" fillId="0" borderId="25" xfId="8" applyFont="1" applyBorder="1" applyAlignment="1">
      <alignment horizontal="center" vertical="center"/>
    </xf>
    <xf numFmtId="38" fontId="4" fillId="0" borderId="26" xfId="1" applyFont="1" applyFill="1" applyBorder="1" applyAlignment="1">
      <alignment horizontal="center" wrapText="1"/>
    </xf>
    <xf numFmtId="57" fontId="7" fillId="3" borderId="27" xfId="1" applyNumberFormat="1" applyFont="1" applyFill="1" applyBorder="1" applyAlignment="1">
      <alignment horizontal="center" vertical="center" wrapText="1"/>
    </xf>
    <xf numFmtId="57" fontId="5" fillId="3" borderId="27" xfId="1" applyNumberFormat="1" applyFont="1" applyFill="1" applyBorder="1" applyAlignment="1">
      <alignment horizontal="center" vertical="center" wrapText="1"/>
    </xf>
    <xf numFmtId="12" fontId="4" fillId="0" borderId="0" xfId="1" applyNumberFormat="1" applyFont="1" applyFill="1" applyBorder="1" applyAlignment="1">
      <alignment horizontal="left" vertical="center" wrapText="1"/>
    </xf>
    <xf numFmtId="12" fontId="5" fillId="0" borderId="0" xfId="1" applyNumberFormat="1" applyFont="1" applyFill="1" applyBorder="1" applyAlignment="1">
      <alignment horizontal="left" vertical="center" wrapText="1"/>
    </xf>
    <xf numFmtId="0" fontId="11" fillId="0" borderId="0" xfId="8" applyFont="1"/>
    <xf numFmtId="0" fontId="12" fillId="0" borderId="0" xfId="8" applyFont="1" applyAlignment="1">
      <alignment vertical="center"/>
    </xf>
    <xf numFmtId="0" fontId="12" fillId="0" borderId="0" xfId="0" applyFont="1" applyAlignment="1">
      <alignment horizontal="left" vertical="center"/>
    </xf>
    <xf numFmtId="0" fontId="13" fillId="0" borderId="0" xfId="8" applyFont="1" applyAlignment="1">
      <alignment vertical="center"/>
    </xf>
    <xf numFmtId="0" fontId="14" fillId="0" borderId="28" xfId="8" applyFont="1" applyBorder="1" applyAlignment="1">
      <alignment horizontal="center" vertical="center" wrapText="1"/>
    </xf>
    <xf numFmtId="0" fontId="15" fillId="0" borderId="0" xfId="8" applyFont="1" applyAlignment="1">
      <alignment vertical="center"/>
    </xf>
    <xf numFmtId="0" fontId="16" fillId="0" borderId="29" xfId="8" applyFont="1" applyBorder="1" applyAlignment="1">
      <alignment horizontal="center" vertical="center" wrapText="1"/>
    </xf>
    <xf numFmtId="0" fontId="16" fillId="0" borderId="30" xfId="8" applyFont="1" applyBorder="1" applyAlignment="1">
      <alignment horizontal="center" vertical="center" wrapText="1"/>
    </xf>
    <xf numFmtId="0" fontId="16" fillId="0" borderId="31" xfId="8" applyFont="1" applyBorder="1" applyAlignment="1">
      <alignment horizontal="center" vertical="center" wrapText="1"/>
    </xf>
    <xf numFmtId="0" fontId="16" fillId="0" borderId="29" xfId="8" applyFont="1" applyBorder="1" applyAlignment="1">
      <alignment horizontal="center" vertical="center" textRotation="255" wrapText="1"/>
    </xf>
    <xf numFmtId="0" fontId="16" fillId="0" borderId="30" xfId="8" applyFont="1" applyBorder="1" applyAlignment="1">
      <alignment horizontal="center" vertical="center" textRotation="255" wrapText="1"/>
    </xf>
    <xf numFmtId="0" fontId="16" fillId="0" borderId="32" xfId="8" applyFont="1" applyBorder="1" applyAlignment="1">
      <alignment horizontal="center" vertical="center" textRotation="255" wrapText="1"/>
    </xf>
    <xf numFmtId="0" fontId="16" fillId="0" borderId="31" xfId="8" applyFont="1" applyBorder="1" applyAlignment="1">
      <alignment horizontal="center" vertical="center" textRotation="255" wrapText="1"/>
    </xf>
    <xf numFmtId="0" fontId="17" fillId="0" borderId="0" xfId="8" applyFont="1"/>
    <xf numFmtId="0" fontId="18" fillId="0" borderId="0" xfId="8" applyFont="1" applyAlignment="1">
      <alignment vertical="center"/>
    </xf>
    <xf numFmtId="49" fontId="18" fillId="0" borderId="0" xfId="8" applyNumberFormat="1" applyFont="1" applyAlignment="1">
      <alignment horizontal="right" vertical="center"/>
    </xf>
    <xf numFmtId="49" fontId="4" fillId="0" borderId="0" xfId="8" applyNumberFormat="1" applyFont="1" applyAlignment="1">
      <alignment horizontal="right"/>
    </xf>
    <xf numFmtId="0" fontId="14" fillId="0" borderId="33" xfId="8" applyFont="1" applyBorder="1" applyAlignment="1">
      <alignment horizontal="center" vertical="center" wrapText="1"/>
    </xf>
    <xf numFmtId="0" fontId="16" fillId="0" borderId="34" xfId="8" applyFont="1" applyBorder="1" applyAlignment="1">
      <alignment horizontal="center" vertical="center" wrapText="1"/>
    </xf>
    <xf numFmtId="0" fontId="16" fillId="0" borderId="12" xfId="8" applyFont="1" applyBorder="1" applyAlignment="1">
      <alignment horizontal="center" vertical="center" wrapText="1"/>
    </xf>
    <xf numFmtId="0" fontId="16" fillId="0" borderId="35" xfId="8" applyFont="1" applyBorder="1" applyAlignment="1">
      <alignment horizontal="center" vertical="center" wrapText="1"/>
    </xf>
    <xf numFmtId="0" fontId="16" fillId="0" borderId="34" xfId="8" applyFont="1" applyBorder="1" applyAlignment="1">
      <alignment horizontal="center" vertical="center" textRotation="255" wrapText="1"/>
    </xf>
    <xf numFmtId="0" fontId="16" fillId="0" borderId="12" xfId="8" applyFont="1" applyBorder="1" applyAlignment="1">
      <alignment horizontal="center" vertical="center" textRotation="255" wrapText="1"/>
    </xf>
    <xf numFmtId="0" fontId="16" fillId="0" borderId="0" xfId="8" applyFont="1" applyAlignment="1">
      <alignment vertical="center" wrapText="1"/>
    </xf>
    <xf numFmtId="0" fontId="16" fillId="0" borderId="15" xfId="8" applyFont="1" applyBorder="1" applyAlignment="1">
      <alignment horizontal="right" vertical="center" wrapText="1"/>
    </xf>
    <xf numFmtId="0" fontId="16" fillId="0" borderId="0" xfId="8" applyFont="1" applyAlignment="1">
      <alignment horizontal="right" vertical="center" wrapText="1"/>
    </xf>
    <xf numFmtId="0" fontId="16" fillId="0" borderId="8" xfId="8" applyFont="1" applyBorder="1" applyAlignment="1">
      <alignment horizontal="right" vertical="center" wrapText="1"/>
    </xf>
    <xf numFmtId="0" fontId="16" fillId="0" borderId="9" xfId="8" applyFont="1" applyBorder="1" applyAlignment="1">
      <alignment horizontal="center" vertical="center" wrapText="1"/>
    </xf>
    <xf numFmtId="0" fontId="16" fillId="0" borderId="19" xfId="8" applyFont="1" applyBorder="1" applyAlignment="1">
      <alignment horizontal="left" vertical="center" wrapText="1"/>
    </xf>
    <xf numFmtId="0" fontId="16" fillId="0" borderId="0" xfId="8" applyFont="1" applyAlignment="1">
      <alignment horizontal="left" vertical="center" wrapText="1"/>
    </xf>
    <xf numFmtId="0" fontId="16" fillId="0" borderId="36" xfId="8" applyFont="1" applyBorder="1" applyAlignment="1">
      <alignment horizontal="center" vertical="center" wrapText="1"/>
    </xf>
    <xf numFmtId="0" fontId="14" fillId="4" borderId="37" xfId="8" applyFont="1" applyFill="1" applyBorder="1" applyAlignment="1">
      <alignment vertical="center" wrapText="1"/>
    </xf>
    <xf numFmtId="0" fontId="16" fillId="0" borderId="38" xfId="8" applyFont="1" applyBorder="1" applyAlignment="1">
      <alignment horizontal="center" vertical="center" wrapText="1"/>
    </xf>
    <xf numFmtId="0" fontId="16" fillId="0" borderId="26" xfId="8" applyFont="1" applyBorder="1" applyAlignment="1">
      <alignment horizontal="center" vertical="center" wrapText="1"/>
    </xf>
    <xf numFmtId="0" fontId="16" fillId="0" borderId="39" xfId="8" applyFont="1" applyBorder="1" applyAlignment="1">
      <alignment horizontal="center" vertical="center" wrapText="1"/>
    </xf>
    <xf numFmtId="0" fontId="16" fillId="0" borderId="40" xfId="8" applyFont="1" applyBorder="1" applyAlignment="1">
      <alignment vertical="center" wrapText="1"/>
    </xf>
    <xf numFmtId="0" fontId="16" fillId="4" borderId="41" xfId="8" applyFont="1" applyFill="1" applyBorder="1" applyAlignment="1">
      <alignment vertical="center" wrapText="1"/>
    </xf>
    <xf numFmtId="0" fontId="16" fillId="0" borderId="41" xfId="8" applyFont="1" applyBorder="1" applyAlignment="1">
      <alignment vertical="center" wrapText="1"/>
    </xf>
    <xf numFmtId="0" fontId="16" fillId="4" borderId="42" xfId="8" applyFont="1" applyFill="1" applyBorder="1" applyAlignment="1">
      <alignment vertical="center" wrapText="1"/>
    </xf>
    <xf numFmtId="0" fontId="16" fillId="4" borderId="24" xfId="8" applyFont="1" applyFill="1" applyBorder="1" applyAlignment="1">
      <alignment vertical="center" wrapText="1"/>
    </xf>
    <xf numFmtId="0" fontId="16" fillId="4" borderId="25" xfId="8" applyFont="1" applyFill="1" applyBorder="1" applyAlignment="1">
      <alignment vertical="center" wrapText="1"/>
    </xf>
    <xf numFmtId="0" fontId="16" fillId="0" borderId="43" xfId="8" applyFont="1" applyBorder="1" applyAlignment="1">
      <alignment horizontal="center" vertical="center" wrapText="1"/>
    </xf>
    <xf numFmtId="0" fontId="16" fillId="4" borderId="44" xfId="8" applyFont="1" applyFill="1" applyBorder="1" applyAlignment="1">
      <alignment vertical="center" wrapText="1"/>
    </xf>
    <xf numFmtId="0" fontId="16" fillId="0" borderId="40" xfId="8" applyFont="1" applyBorder="1" applyAlignment="1">
      <alignment horizontal="left" vertical="center" wrapText="1"/>
    </xf>
    <xf numFmtId="0" fontId="16" fillId="0" borderId="41" xfId="8" applyFont="1" applyBorder="1" applyAlignment="1">
      <alignment horizontal="left" vertical="center" wrapText="1"/>
    </xf>
    <xf numFmtId="0" fontId="16" fillId="0" borderId="45" xfId="8" applyFont="1" applyBorder="1" applyAlignment="1">
      <alignment horizontal="center" vertical="center" wrapText="1"/>
    </xf>
    <xf numFmtId="0" fontId="14" fillId="0" borderId="37" xfId="8" applyFont="1" applyBorder="1" applyAlignment="1">
      <alignment horizontal="center" vertical="center" wrapText="1"/>
    </xf>
    <xf numFmtId="0" fontId="16" fillId="0" borderId="1" xfId="8" applyFont="1" applyBorder="1" applyAlignment="1">
      <alignment horizontal="right" vertical="center" wrapText="1"/>
    </xf>
    <xf numFmtId="178" fontId="16" fillId="0" borderId="46" xfId="8" applyNumberFormat="1" applyFont="1" applyBorder="1" applyAlignment="1">
      <alignment horizontal="right" vertical="center" shrinkToFit="1"/>
    </xf>
    <xf numFmtId="179" fontId="16" fillId="4" borderId="46" xfId="8" applyNumberFormat="1" applyFont="1" applyFill="1" applyBorder="1" applyAlignment="1">
      <alignment vertical="center" shrinkToFit="1"/>
    </xf>
    <xf numFmtId="180" fontId="16" fillId="0" borderId="46" xfId="8" applyNumberFormat="1" applyFont="1" applyBorder="1" applyAlignment="1">
      <alignment horizontal="right" vertical="center" shrinkToFit="1"/>
    </xf>
    <xf numFmtId="181" fontId="16" fillId="4" borderId="46" xfId="8" applyNumberFormat="1" applyFont="1" applyFill="1" applyBorder="1" applyAlignment="1">
      <alignment horizontal="right" vertical="center" shrinkToFit="1"/>
    </xf>
    <xf numFmtId="40" fontId="16" fillId="4" borderId="46" xfId="1" applyNumberFormat="1" applyFont="1" applyFill="1" applyBorder="1" applyAlignment="1">
      <alignment horizontal="right" vertical="center" shrinkToFit="1"/>
    </xf>
    <xf numFmtId="180" fontId="16" fillId="4" borderId="46" xfId="8" applyNumberFormat="1" applyFont="1" applyFill="1" applyBorder="1" applyAlignment="1">
      <alignment horizontal="right" vertical="center" shrinkToFit="1"/>
    </xf>
    <xf numFmtId="180" fontId="16" fillId="4" borderId="30" xfId="8" applyNumberFormat="1" applyFont="1" applyFill="1" applyBorder="1" applyAlignment="1">
      <alignment vertical="center" shrinkToFit="1"/>
    </xf>
    <xf numFmtId="180" fontId="16" fillId="4" borderId="32" xfId="8" applyNumberFormat="1" applyFont="1" applyFill="1" applyBorder="1" applyAlignment="1">
      <alignment vertical="center" shrinkToFit="1"/>
    </xf>
    <xf numFmtId="180" fontId="16" fillId="4" borderId="46" xfId="8" applyNumberFormat="1" applyFont="1" applyFill="1" applyBorder="1" applyAlignment="1">
      <alignment vertical="center" shrinkToFit="1"/>
    </xf>
    <xf numFmtId="180" fontId="16" fillId="4" borderId="3" xfId="8" applyNumberFormat="1" applyFont="1" applyFill="1" applyBorder="1" applyAlignment="1">
      <alignment vertical="center" shrinkToFit="1"/>
    </xf>
    <xf numFmtId="180" fontId="16" fillId="0" borderId="32" xfId="8" applyNumberFormat="1" applyFont="1" applyBorder="1" applyAlignment="1">
      <alignment vertical="center" shrinkToFit="1"/>
    </xf>
    <xf numFmtId="180" fontId="16" fillId="0" borderId="46" xfId="8" applyNumberFormat="1" applyFont="1" applyBorder="1" applyAlignment="1">
      <alignment vertical="center" shrinkToFit="1"/>
    </xf>
    <xf numFmtId="180" fontId="16" fillId="4" borderId="31" xfId="8" applyNumberFormat="1" applyFont="1" applyFill="1" applyBorder="1" applyAlignment="1">
      <alignment vertical="center" shrinkToFit="1"/>
    </xf>
    <xf numFmtId="180" fontId="16" fillId="0" borderId="47" xfId="8" applyNumberFormat="1" applyFont="1" applyBorder="1" applyAlignment="1">
      <alignment vertical="center" shrinkToFit="1"/>
    </xf>
    <xf numFmtId="180" fontId="16" fillId="0" borderId="48" xfId="8" applyNumberFormat="1" applyFont="1" applyBorder="1" applyAlignment="1">
      <alignment vertical="center" shrinkToFit="1"/>
    </xf>
    <xf numFmtId="180" fontId="16" fillId="0" borderId="49" xfId="8" applyNumberFormat="1" applyFont="1" applyBorder="1" applyAlignment="1">
      <alignment vertical="center" shrinkToFit="1"/>
    </xf>
    <xf numFmtId="180" fontId="16" fillId="0" borderId="50" xfId="8" applyNumberFormat="1" applyFont="1" applyBorder="1" applyAlignment="1">
      <alignment vertical="center" shrinkToFit="1"/>
    </xf>
    <xf numFmtId="0" fontId="19" fillId="0" borderId="51" xfId="8" applyFont="1" applyFill="1" applyBorder="1" applyAlignment="1">
      <alignment vertical="center" wrapText="1"/>
    </xf>
    <xf numFmtId="0" fontId="16" fillId="0" borderId="6" xfId="8" applyFont="1" applyBorder="1" applyAlignment="1">
      <alignment horizontal="right" vertical="center" wrapText="1"/>
    </xf>
    <xf numFmtId="178" fontId="16" fillId="0" borderId="7" xfId="8" applyNumberFormat="1" applyFont="1" applyBorder="1" applyAlignment="1">
      <alignment horizontal="right" vertical="center" shrinkToFit="1"/>
    </xf>
    <xf numFmtId="3" fontId="16" fillId="0" borderId="7" xfId="8" applyNumberFormat="1" applyFont="1" applyBorder="1" applyAlignment="1">
      <alignment horizontal="right" vertical="center" shrinkToFit="1"/>
    </xf>
    <xf numFmtId="180" fontId="16" fillId="0" borderId="7" xfId="8" applyNumberFormat="1" applyFont="1" applyBorder="1" applyAlignment="1">
      <alignment horizontal="right" vertical="center" shrinkToFit="1"/>
    </xf>
    <xf numFmtId="181" fontId="16" fillId="0" borderId="0" xfId="8" applyNumberFormat="1" applyFont="1" applyAlignment="1">
      <alignment vertical="center" shrinkToFit="1"/>
    </xf>
    <xf numFmtId="181" fontId="16" fillId="0" borderId="7" xfId="8" applyNumberFormat="1" applyFont="1" applyBorder="1" applyAlignment="1">
      <alignment horizontal="right" vertical="center" shrinkToFit="1"/>
    </xf>
    <xf numFmtId="180" fontId="16" fillId="0" borderId="7" xfId="8" applyNumberFormat="1" applyFont="1" applyBorder="1" applyAlignment="1">
      <alignment vertical="center" shrinkToFit="1"/>
    </xf>
    <xf numFmtId="180" fontId="16" fillId="0" borderId="12" xfId="8" applyNumberFormat="1" applyFont="1" applyBorder="1" applyAlignment="1">
      <alignment vertical="center" shrinkToFit="1"/>
    </xf>
    <xf numFmtId="180" fontId="16" fillId="0" borderId="52" xfId="8" applyNumberFormat="1" applyFont="1" applyBorder="1" applyAlignment="1">
      <alignment vertical="center" shrinkToFit="1"/>
    </xf>
    <xf numFmtId="180" fontId="16" fillId="0" borderId="11" xfId="8" applyNumberFormat="1" applyFont="1" applyBorder="1" applyAlignment="1">
      <alignment vertical="center" shrinkToFit="1"/>
    </xf>
    <xf numFmtId="180" fontId="16" fillId="0" borderId="35" xfId="8" applyNumberFormat="1" applyFont="1" applyBorder="1" applyAlignment="1">
      <alignment vertical="center" shrinkToFit="1"/>
    </xf>
    <xf numFmtId="180" fontId="16" fillId="0" borderId="53" xfId="8" applyNumberFormat="1" applyFont="1" applyBorder="1" applyAlignment="1">
      <alignment vertical="center" shrinkToFit="1"/>
    </xf>
    <xf numFmtId="180" fontId="16" fillId="0" borderId="54" xfId="8" applyNumberFormat="1" applyFont="1" applyBorder="1" applyAlignment="1">
      <alignment vertical="center" shrinkToFit="1"/>
    </xf>
    <xf numFmtId="180" fontId="16" fillId="0" borderId="55" xfId="8" applyNumberFormat="1" applyFont="1" applyBorder="1" applyAlignment="1">
      <alignment vertical="center" shrinkToFit="1"/>
    </xf>
    <xf numFmtId="180" fontId="16" fillId="0" borderId="56" xfId="8" applyNumberFormat="1" applyFont="1" applyBorder="1" applyAlignment="1">
      <alignment vertical="center" shrinkToFit="1"/>
    </xf>
    <xf numFmtId="0" fontId="19" fillId="0" borderId="57" xfId="8" applyFont="1" applyFill="1" applyBorder="1" applyAlignment="1">
      <alignment vertical="center" wrapText="1"/>
    </xf>
    <xf numFmtId="0" fontId="16" fillId="0" borderId="23" xfId="8" applyFont="1" applyBorder="1" applyAlignment="1">
      <alignment horizontal="right" vertical="center" wrapText="1"/>
    </xf>
    <xf numFmtId="182" fontId="16" fillId="0" borderId="24" xfId="8" applyNumberFormat="1" applyFont="1" applyBorder="1" applyAlignment="1">
      <alignment horizontal="right" vertical="center" shrinkToFit="1"/>
    </xf>
    <xf numFmtId="180" fontId="16" fillId="4" borderId="24" xfId="8" applyNumberFormat="1" applyFont="1" applyFill="1" applyBorder="1" applyAlignment="1">
      <alignment horizontal="right" vertical="center" shrinkToFit="1"/>
    </xf>
    <xf numFmtId="180" fontId="16" fillId="0" borderId="24" xfId="8" applyNumberFormat="1" applyFont="1" applyBorder="1" applyAlignment="1">
      <alignment horizontal="right" vertical="center" shrinkToFit="1"/>
    </xf>
    <xf numFmtId="180" fontId="16" fillId="4" borderId="7" xfId="8" applyNumberFormat="1" applyFont="1" applyFill="1" applyBorder="1" applyAlignment="1">
      <alignment horizontal="right" vertical="center" shrinkToFit="1"/>
    </xf>
    <xf numFmtId="180" fontId="16" fillId="4" borderId="24" xfId="8" applyNumberFormat="1" applyFont="1" applyFill="1" applyBorder="1" applyAlignment="1">
      <alignment vertical="center" shrinkToFit="1"/>
    </xf>
    <xf numFmtId="180" fontId="16" fillId="0" borderId="26" xfId="8" applyNumberFormat="1" applyFont="1" applyBorder="1" applyAlignment="1">
      <alignment vertical="center" shrinkToFit="1"/>
    </xf>
    <xf numFmtId="180" fontId="16" fillId="4" borderId="42" xfId="8" applyNumberFormat="1" applyFont="1" applyFill="1" applyBorder="1" applyAlignment="1">
      <alignment vertical="center" shrinkToFit="1"/>
    </xf>
    <xf numFmtId="180" fontId="16" fillId="4" borderId="25" xfId="8" applyNumberFormat="1" applyFont="1" applyFill="1" applyBorder="1" applyAlignment="1">
      <alignment vertical="center" shrinkToFit="1"/>
    </xf>
    <xf numFmtId="180" fontId="16" fillId="0" borderId="42" xfId="8" applyNumberFormat="1" applyFont="1" applyBorder="1" applyAlignment="1">
      <alignment vertical="center" shrinkToFit="1"/>
    </xf>
    <xf numFmtId="180" fontId="16" fillId="0" borderId="24" xfId="8" applyNumberFormat="1" applyFont="1" applyBorder="1" applyAlignment="1">
      <alignment vertical="center" shrinkToFit="1"/>
    </xf>
    <xf numFmtId="180" fontId="16" fillId="0" borderId="39" xfId="8" applyNumberFormat="1" applyFont="1" applyBorder="1" applyAlignment="1">
      <alignment vertical="center" shrinkToFit="1"/>
    </xf>
    <xf numFmtId="180" fontId="16" fillId="5" borderId="23" xfId="8" applyNumberFormat="1" applyFont="1" applyFill="1" applyBorder="1" applyAlignment="1">
      <alignment vertical="center" shrinkToFit="1"/>
    </xf>
    <xf numFmtId="180" fontId="16" fillId="5" borderId="24" xfId="8" applyNumberFormat="1" applyFont="1" applyFill="1" applyBorder="1" applyAlignment="1">
      <alignment vertical="center" shrinkToFit="1"/>
    </xf>
    <xf numFmtId="0" fontId="20" fillId="0" borderId="0" xfId="8" applyFont="1"/>
    <xf numFmtId="0" fontId="21" fillId="0" borderId="0" xfId="8" applyFont="1"/>
    <xf numFmtId="0" fontId="16" fillId="0" borderId="4" xfId="8" applyFont="1" applyFill="1" applyBorder="1" applyAlignment="1">
      <alignment horizontal="right" vertical="center" wrapText="1"/>
    </xf>
    <xf numFmtId="179" fontId="16" fillId="4" borderId="46" xfId="8" applyNumberFormat="1" applyFont="1" applyFill="1" applyBorder="1" applyAlignment="1">
      <alignment horizontal="right" vertical="center" shrinkToFit="1"/>
    </xf>
    <xf numFmtId="0" fontId="16" fillId="0" borderId="58" xfId="8" applyFont="1" applyFill="1" applyBorder="1" applyAlignment="1">
      <alignment horizontal="right" vertical="center" wrapText="1"/>
    </xf>
    <xf numFmtId="180" fontId="16" fillId="4" borderId="52" xfId="8" applyNumberFormat="1" applyFont="1" applyFill="1" applyBorder="1" applyAlignment="1">
      <alignment vertical="center" shrinkToFit="1"/>
    </xf>
    <xf numFmtId="183" fontId="16" fillId="0" borderId="59" xfId="8" applyNumberFormat="1" applyFont="1" applyBorder="1" applyAlignment="1">
      <alignment horizontal="left" vertical="center" wrapText="1"/>
    </xf>
    <xf numFmtId="177" fontId="16" fillId="0" borderId="7" xfId="8" applyNumberFormat="1" applyFont="1" applyBorder="1" applyAlignment="1">
      <alignment horizontal="right" vertical="center" shrinkToFit="1"/>
    </xf>
    <xf numFmtId="180" fontId="16" fillId="4" borderId="7" xfId="8" applyNumberFormat="1" applyFont="1" applyFill="1" applyBorder="1" applyAlignment="1">
      <alignment vertical="center" shrinkToFit="1"/>
    </xf>
    <xf numFmtId="180" fontId="16" fillId="4" borderId="11" xfId="8" applyNumberFormat="1" applyFont="1" applyFill="1" applyBorder="1" applyAlignment="1">
      <alignment vertical="center" shrinkToFit="1"/>
    </xf>
    <xf numFmtId="180" fontId="16" fillId="5" borderId="6" xfId="8" applyNumberFormat="1" applyFont="1" applyFill="1" applyBorder="1" applyAlignment="1">
      <alignment vertical="center" shrinkToFit="1"/>
    </xf>
    <xf numFmtId="180" fontId="16" fillId="5" borderId="7" xfId="8" applyNumberFormat="1" applyFont="1" applyFill="1" applyBorder="1" applyAlignment="1">
      <alignment vertical="center" shrinkToFit="1"/>
    </xf>
    <xf numFmtId="180" fontId="16" fillId="5" borderId="11" xfId="8" applyNumberFormat="1" applyFont="1" applyFill="1" applyBorder="1" applyAlignment="1">
      <alignment vertical="center" shrinkToFit="1"/>
    </xf>
    <xf numFmtId="0" fontId="19" fillId="0" borderId="60" xfId="8" applyFont="1" applyFill="1" applyBorder="1" applyAlignment="1">
      <alignment vertical="center" wrapText="1"/>
    </xf>
    <xf numFmtId="0" fontId="16" fillId="0" borderId="9" xfId="8" applyFont="1" applyFill="1" applyBorder="1" applyAlignment="1">
      <alignment horizontal="right" vertical="center" wrapText="1"/>
    </xf>
    <xf numFmtId="179" fontId="16" fillId="4" borderId="7" xfId="8" applyNumberFormat="1" applyFont="1" applyFill="1" applyBorder="1" applyAlignment="1">
      <alignment horizontal="right" vertical="center" shrinkToFit="1"/>
    </xf>
    <xf numFmtId="179" fontId="16" fillId="4" borderId="7" xfId="8" applyNumberFormat="1" applyFont="1" applyFill="1" applyBorder="1" applyAlignment="1">
      <alignment vertical="center" shrinkToFit="1"/>
    </xf>
    <xf numFmtId="180" fontId="16" fillId="4" borderId="12" xfId="8" applyNumberFormat="1" applyFont="1" applyFill="1" applyBorder="1" applyAlignment="1">
      <alignment vertical="center" shrinkToFit="1"/>
    </xf>
    <xf numFmtId="180" fontId="16" fillId="4" borderId="35" xfId="8" applyNumberFormat="1" applyFont="1" applyFill="1" applyBorder="1" applyAlignment="1">
      <alignment vertical="center" shrinkToFit="1"/>
    </xf>
    <xf numFmtId="183" fontId="16" fillId="0" borderId="43" xfId="8" applyNumberFormat="1" applyFont="1" applyBorder="1" applyAlignment="1">
      <alignment horizontal="left" vertical="center" wrapText="1"/>
    </xf>
    <xf numFmtId="177" fontId="16" fillId="0" borderId="24" xfId="8" applyNumberFormat="1" applyFont="1" applyBorder="1" applyAlignment="1">
      <alignment horizontal="right" vertical="center" shrinkToFit="1"/>
    </xf>
    <xf numFmtId="0" fontId="12" fillId="0" borderId="0" xfId="8" applyFont="1" applyAlignment="1">
      <alignment horizontal="center" vertical="center"/>
    </xf>
    <xf numFmtId="0" fontId="16" fillId="6" borderId="4" xfId="8" applyFont="1" applyFill="1" applyBorder="1" applyAlignment="1">
      <alignment horizontal="right" vertical="center" wrapText="1"/>
    </xf>
    <xf numFmtId="180" fontId="16" fillId="6" borderId="46" xfId="8" applyNumberFormat="1" applyFont="1" applyFill="1" applyBorder="1" applyAlignment="1">
      <alignment horizontal="right" vertical="center" shrinkToFit="1"/>
    </xf>
    <xf numFmtId="180" fontId="16" fillId="6" borderId="46" xfId="8" applyNumberFormat="1" applyFont="1" applyFill="1" applyBorder="1" applyAlignment="1">
      <alignment vertical="center" shrinkToFit="1"/>
    </xf>
    <xf numFmtId="180" fontId="16" fillId="6" borderId="30" xfId="8" applyNumberFormat="1" applyFont="1" applyFill="1" applyBorder="1" applyAlignment="1">
      <alignment vertical="center" shrinkToFit="1"/>
    </xf>
    <xf numFmtId="180" fontId="16" fillId="6" borderId="32" xfId="8" applyNumberFormat="1" applyFont="1" applyFill="1" applyBorder="1" applyAlignment="1">
      <alignment vertical="center" shrinkToFit="1"/>
    </xf>
    <xf numFmtId="180" fontId="16" fillId="6" borderId="3" xfId="8" applyNumberFormat="1" applyFont="1" applyFill="1" applyBorder="1" applyAlignment="1">
      <alignment vertical="center" shrinkToFit="1"/>
    </xf>
    <xf numFmtId="180" fontId="16" fillId="6" borderId="31" xfId="8" applyNumberFormat="1" applyFont="1" applyFill="1" applyBorder="1" applyAlignment="1">
      <alignment vertical="center" shrinkToFit="1"/>
    </xf>
    <xf numFmtId="0" fontId="16" fillId="6" borderId="58" xfId="8" applyFont="1" applyFill="1" applyBorder="1" applyAlignment="1">
      <alignment horizontal="right" vertical="center" wrapText="1"/>
    </xf>
    <xf numFmtId="180" fontId="16" fillId="6" borderId="7" xfId="8" applyNumberFormat="1" applyFont="1" applyFill="1" applyBorder="1" applyAlignment="1">
      <alignment horizontal="right" vertical="center" shrinkToFit="1"/>
    </xf>
    <xf numFmtId="180" fontId="16" fillId="6" borderId="7" xfId="8" applyNumberFormat="1" applyFont="1" applyFill="1" applyBorder="1" applyAlignment="1">
      <alignment vertical="center" shrinkToFit="1"/>
    </xf>
    <xf numFmtId="180" fontId="16" fillId="6" borderId="52" xfId="8" applyNumberFormat="1" applyFont="1" applyFill="1" applyBorder="1" applyAlignment="1">
      <alignment vertical="center" shrinkToFit="1"/>
    </xf>
    <xf numFmtId="180" fontId="16" fillId="6" borderId="11" xfId="8" applyNumberFormat="1" applyFont="1" applyFill="1" applyBorder="1" applyAlignment="1">
      <alignment vertical="center" shrinkToFit="1"/>
    </xf>
    <xf numFmtId="180" fontId="16" fillId="6" borderId="6" xfId="8" applyNumberFormat="1" applyFont="1" applyFill="1" applyBorder="1" applyAlignment="1">
      <alignment vertical="center" shrinkToFit="1"/>
    </xf>
    <xf numFmtId="0" fontId="16" fillId="6" borderId="9" xfId="8" applyFont="1" applyFill="1" applyBorder="1" applyAlignment="1">
      <alignment horizontal="right" vertical="center" wrapText="1"/>
    </xf>
    <xf numFmtId="180" fontId="16" fillId="6" borderId="12" xfId="8" applyNumberFormat="1" applyFont="1" applyFill="1" applyBorder="1" applyAlignment="1">
      <alignment vertical="center" shrinkToFit="1"/>
    </xf>
    <xf numFmtId="180" fontId="16" fillId="6" borderId="35" xfId="8" applyNumberFormat="1" applyFont="1" applyFill="1" applyBorder="1" applyAlignment="1">
      <alignment vertical="center" shrinkToFit="1"/>
    </xf>
    <xf numFmtId="180" fontId="16" fillId="6" borderId="24" xfId="8" applyNumberFormat="1" applyFont="1" applyFill="1" applyBorder="1" applyAlignment="1">
      <alignment horizontal="right" vertical="center" shrinkToFit="1"/>
    </xf>
    <xf numFmtId="180" fontId="16" fillId="6" borderId="42" xfId="8" applyNumberFormat="1" applyFont="1" applyFill="1" applyBorder="1" applyAlignment="1">
      <alignment vertical="center" shrinkToFit="1"/>
    </xf>
    <xf numFmtId="180" fontId="16" fillId="6" borderId="24" xfId="8" applyNumberFormat="1" applyFont="1" applyFill="1" applyBorder="1" applyAlignment="1">
      <alignment vertical="center" shrinkToFit="1"/>
    </xf>
    <xf numFmtId="180" fontId="16" fillId="6" borderId="25" xfId="8" applyNumberFormat="1" applyFont="1" applyFill="1" applyBorder="1" applyAlignment="1">
      <alignment vertical="center" shrinkToFit="1"/>
    </xf>
    <xf numFmtId="180" fontId="16" fillId="6" borderId="23" xfId="8" applyNumberFormat="1" applyFont="1" applyFill="1" applyBorder="1" applyAlignment="1">
      <alignment vertical="center" shrinkToFit="1"/>
    </xf>
    <xf numFmtId="0" fontId="16" fillId="0" borderId="0" xfId="8" applyFont="1"/>
    <xf numFmtId="0" fontId="16" fillId="0" borderId="2" xfId="8" applyFont="1" applyBorder="1" applyAlignment="1">
      <alignment horizontal="left" vertical="center" wrapText="1"/>
    </xf>
    <xf numFmtId="0" fontId="11" fillId="0" borderId="0" xfId="8" applyFont="1" applyAlignment="1">
      <alignment vertical="center"/>
    </xf>
    <xf numFmtId="0" fontId="11" fillId="0" borderId="12" xfId="8" applyFont="1" applyBorder="1" applyAlignment="1">
      <alignment horizontal="center" vertical="center"/>
    </xf>
    <xf numFmtId="0" fontId="11" fillId="0" borderId="0" xfId="8" applyFont="1" applyAlignment="1">
      <alignment horizontal="center" vertical="center"/>
    </xf>
    <xf numFmtId="0" fontId="11" fillId="0" borderId="12" xfId="8" applyFont="1" applyBorder="1" applyAlignment="1">
      <alignment horizontal="left" vertical="center"/>
    </xf>
    <xf numFmtId="0" fontId="11" fillId="4" borderId="12" xfId="8" applyFont="1" applyFill="1" applyBorder="1" applyAlignment="1">
      <alignment vertical="center" shrinkToFit="1"/>
    </xf>
    <xf numFmtId="0" fontId="11" fillId="0" borderId="0" xfId="8" applyFont="1" applyAlignment="1">
      <alignment vertical="center" shrinkToFit="1"/>
    </xf>
    <xf numFmtId="0" fontId="11" fillId="0" borderId="52" xfId="8" applyFont="1" applyBorder="1" applyAlignment="1">
      <alignment horizontal="center" vertical="center"/>
    </xf>
    <xf numFmtId="0" fontId="11" fillId="0" borderId="11" xfId="8" applyFont="1" applyBorder="1" applyAlignment="1">
      <alignment horizontal="center" vertical="center"/>
    </xf>
    <xf numFmtId="0" fontId="11" fillId="0" borderId="52" xfId="8" applyFont="1" applyBorder="1" applyAlignment="1">
      <alignment horizontal="center" vertical="center" wrapText="1"/>
    </xf>
    <xf numFmtId="0" fontId="11" fillId="0" borderId="52" xfId="8" applyFont="1" applyBorder="1" applyAlignment="1">
      <alignment horizontal="center" vertical="center" shrinkToFit="1"/>
    </xf>
    <xf numFmtId="0" fontId="11" fillId="0" borderId="11" xfId="8" applyFont="1" applyBorder="1" applyAlignment="1">
      <alignment horizontal="center" vertical="center" shrinkToFit="1"/>
    </xf>
    <xf numFmtId="0" fontId="11" fillId="0" borderId="9" xfId="8" applyFont="1" applyBorder="1" applyAlignment="1">
      <alignment horizontal="left" vertical="center" wrapText="1"/>
    </xf>
    <xf numFmtId="0" fontId="11" fillId="0" borderId="0" xfId="8" applyFont="1" applyAlignment="1">
      <alignment horizontal="left" vertical="center"/>
    </xf>
    <xf numFmtId="0" fontId="11" fillId="0" borderId="9" xfId="8" applyFont="1" applyBorder="1" applyAlignment="1">
      <alignment horizontal="center" vertical="center"/>
    </xf>
    <xf numFmtId="0" fontId="11" fillId="0" borderId="12" xfId="8" applyFont="1" applyBorder="1" applyAlignment="1">
      <alignment horizontal="left" vertical="center" wrapText="1"/>
    </xf>
    <xf numFmtId="0" fontId="11" fillId="4" borderId="12" xfId="8" applyFont="1" applyFill="1" applyBorder="1" applyAlignment="1">
      <alignment horizontal="center" vertical="center"/>
    </xf>
    <xf numFmtId="0" fontId="11" fillId="0" borderId="9" xfId="8" applyFont="1" applyBorder="1" applyAlignment="1">
      <alignment horizontal="center" vertical="center" shrinkToFit="1"/>
    </xf>
    <xf numFmtId="184" fontId="11" fillId="4" borderId="12" xfId="8" applyNumberFormat="1" applyFont="1" applyFill="1" applyBorder="1" applyAlignment="1">
      <alignment vertical="center"/>
    </xf>
    <xf numFmtId="185" fontId="11" fillId="4" borderId="13" xfId="8" applyNumberFormat="1" applyFont="1" applyFill="1" applyBorder="1" applyAlignment="1">
      <alignment vertical="center"/>
    </xf>
    <xf numFmtId="184" fontId="11" fillId="4" borderId="11" xfId="8" applyNumberFormat="1" applyFont="1" applyFill="1" applyBorder="1" applyAlignment="1">
      <alignment vertical="center"/>
    </xf>
    <xf numFmtId="184" fontId="11" fillId="0" borderId="0" xfId="8" applyNumberFormat="1" applyFont="1" applyAlignment="1">
      <alignment vertical="center"/>
    </xf>
    <xf numFmtId="0" fontId="11" fillId="0" borderId="58" xfId="8" applyFont="1" applyBorder="1" applyAlignment="1">
      <alignment horizontal="left" vertical="center" wrapText="1"/>
    </xf>
    <xf numFmtId="57" fontId="11" fillId="4" borderId="58" xfId="8" applyNumberFormat="1" applyFont="1" applyFill="1" applyBorder="1" applyAlignment="1">
      <alignment horizontal="center" vertical="center" shrinkToFit="1"/>
    </xf>
    <xf numFmtId="0" fontId="11" fillId="0" borderId="58" xfId="8" applyFont="1" applyBorder="1" applyAlignment="1">
      <alignment horizontal="center" vertical="center" shrinkToFit="1"/>
    </xf>
    <xf numFmtId="0" fontId="11" fillId="0" borderId="58" xfId="8" applyFont="1" applyBorder="1" applyAlignment="1">
      <alignment horizontal="center" vertical="center"/>
    </xf>
    <xf numFmtId="0" fontId="11" fillId="0" borderId="59" xfId="8" applyFont="1" applyBorder="1" applyAlignment="1">
      <alignment horizontal="center" vertical="center" shrinkToFit="1"/>
    </xf>
    <xf numFmtId="0" fontId="11" fillId="0" borderId="59" xfId="8" applyFont="1" applyBorder="1" applyAlignment="1">
      <alignment horizontal="left" vertical="center" wrapText="1"/>
    </xf>
    <xf numFmtId="57" fontId="11" fillId="4" borderId="59" xfId="8" applyNumberFormat="1" applyFont="1" applyFill="1" applyBorder="1" applyAlignment="1">
      <alignment horizontal="center" vertical="center" shrinkToFit="1"/>
    </xf>
    <xf numFmtId="186" fontId="11" fillId="4" borderId="59" xfId="8" applyNumberFormat="1" applyFont="1" applyFill="1" applyBorder="1" applyAlignment="1">
      <alignment horizontal="right" vertical="center"/>
    </xf>
    <xf numFmtId="0" fontId="11" fillId="0" borderId="9" xfId="8" applyFont="1" applyBorder="1" applyAlignment="1">
      <alignment horizontal="center" vertical="center" wrapText="1" shrinkToFit="1"/>
    </xf>
    <xf numFmtId="0" fontId="11" fillId="0" borderId="59" xfId="8" applyFont="1" applyBorder="1" applyAlignment="1">
      <alignment horizontal="center" vertical="center" wrapText="1" shrinkToFit="1"/>
    </xf>
    <xf numFmtId="0" fontId="11" fillId="0" borderId="61" xfId="8" applyFont="1" applyBorder="1" applyAlignment="1">
      <alignment horizontal="center" vertical="center" shrinkToFit="1"/>
    </xf>
    <xf numFmtId="0" fontId="11" fillId="0" borderId="8" xfId="8" applyFont="1" applyBorder="1" applyAlignment="1">
      <alignment horizontal="center" vertical="center" shrinkToFit="1"/>
    </xf>
    <xf numFmtId="184" fontId="11" fillId="0" borderId="9" xfId="8" applyNumberFormat="1" applyFont="1" applyBorder="1" applyAlignment="1">
      <alignment horizontal="center" vertical="center"/>
    </xf>
    <xf numFmtId="185" fontId="11" fillId="0" borderId="61" xfId="8" applyNumberFormat="1" applyFont="1" applyBorder="1" applyAlignment="1">
      <alignment horizontal="center" vertical="center"/>
    </xf>
    <xf numFmtId="184" fontId="11" fillId="0" borderId="8" xfId="8" applyNumberFormat="1" applyFont="1" applyBorder="1" applyAlignment="1">
      <alignment horizontal="center" vertical="center"/>
    </xf>
    <xf numFmtId="0" fontId="11" fillId="0" borderId="62" xfId="8" applyFont="1" applyBorder="1" applyAlignment="1">
      <alignment horizontal="center" vertical="center" shrinkToFit="1"/>
    </xf>
    <xf numFmtId="0" fontId="11" fillId="0" borderId="21" xfId="8" applyFont="1" applyBorder="1" applyAlignment="1">
      <alignment horizontal="center" vertical="center" shrinkToFit="1"/>
    </xf>
    <xf numFmtId="184" fontId="11" fillId="0" borderId="59" xfId="8" applyNumberFormat="1" applyFont="1" applyBorder="1" applyAlignment="1">
      <alignment horizontal="center" vertical="center"/>
    </xf>
    <xf numFmtId="185" fontId="11" fillId="0" borderId="62" xfId="8" applyNumberFormat="1" applyFont="1" applyBorder="1" applyAlignment="1">
      <alignment horizontal="center" vertical="center"/>
    </xf>
    <xf numFmtId="184" fontId="11" fillId="0" borderId="21" xfId="8" applyNumberFormat="1" applyFont="1" applyBorder="1" applyAlignment="1">
      <alignment horizontal="center" vertical="center"/>
    </xf>
    <xf numFmtId="0" fontId="17" fillId="7" borderId="0" xfId="6" applyFont="1" applyFill="1">
      <alignment vertical="center"/>
    </xf>
  </cellXfs>
  <cellStyles count="12">
    <cellStyle name="桁区切り 2" xfId="1"/>
    <cellStyle name="桁区切り 3" xfId="2"/>
    <cellStyle name="桁区切り 4" xfId="3"/>
    <cellStyle name="桁区切り_《医療支援G（重点）》令和８年度医療施設等施設整備費補助金事業計画総括表（承継・開業支援）" xfId="4"/>
    <cellStyle name="標準" xfId="0" builtinId="0"/>
    <cellStyle name="標準 2" xfId="5"/>
    <cellStyle name="標準 2 2" xfId="6"/>
    <cellStyle name="標準 3" xfId="7"/>
    <cellStyle name="標準 4" xfId="8"/>
    <cellStyle name="標準 5" xfId="9"/>
    <cellStyle name="標準_《医療支援G（重点）》令和８年度医療施設等施設整備費補助金事業計画総括表（承継・開業支援）" xfId="10"/>
    <cellStyle name="桁区切り" xfId="11" builtinId="6"/>
  </cellStyles>
  <dxfs count="4">
    <dxf>
      <fill>
        <patternFill patternType="solid">
          <bgColor rgb="FFFF0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externalLink" Target="externalLinks/externalLink1.xml" /><Relationship Id="rId5" Type="http://schemas.openxmlformats.org/officeDocument/2006/relationships/externalLink" Target="externalLinks/externalLink2.xml" /><Relationship Id="rId6" Type="http://schemas.openxmlformats.org/officeDocument/2006/relationships/externalLink" Target="externalLinks/externalLink3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Relationship Id="rId9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21</xdr:col>
      <xdr:colOff>29210</xdr:colOff>
      <xdr:row>9</xdr:row>
      <xdr:rowOff>15875</xdr:rowOff>
    </xdr:from>
    <xdr:to xmlns:xdr="http://schemas.openxmlformats.org/drawingml/2006/spreadsheetDrawing">
      <xdr:col>21</xdr:col>
      <xdr:colOff>254000</xdr:colOff>
      <xdr:row>54</xdr:row>
      <xdr:rowOff>222250</xdr:rowOff>
    </xdr:to>
    <xdr:sp macro="" textlink="">
      <xdr:nvSpPr>
        <xdr:cNvPr id="2" name="右中かっこ 1"/>
        <xdr:cNvSpPr/>
      </xdr:nvSpPr>
      <xdr:spPr>
        <a:xfrm>
          <a:off x="12833985" y="2111375"/>
          <a:ext cx="224790" cy="10493375"/>
        </a:xfrm>
        <a:prstGeom prst="rightBrac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\\10.25.53.248\disk1\&#27770;&#31639;&#31532;&#19968;&#20418;\&#20132;&#20184;&#35201;&#32177;&#12539;&#23455;&#26045;&#35201;&#32177;\29&#24180;&#24230;&#65288;&#12467;&#12473;&#12488;&#21066;&#28187;&#12289;&#27096;&#24335;&#35211;&#30452;&#12375;&#65289;\&#20132;04_&#21307;&#30274;&#25552;&#20379;&#20307;&#21046;&#25512;&#36914;&#20107;&#26989;&#36027;&#35036;&#21161;&#37329;&#20132;&#20184;&#35201;&#32177;\&#27096;&#24335;\&#32113;&#21512;&#35036;&#21161;&#37329;_&#21029;&#32025;&#65297;&#65374;&#21029;&#32025;6&#65288;&#26696;&#65289;_&#20462;&#27491;&#21453;&#26144;.xls" TargetMode="External" /></Relationships>
</file>

<file path=xl/externalLinks/_rels/externalLink2.xml.rels><?xml version="1.0" encoding="UTF-8"?><Relationships xmlns="http://schemas.openxmlformats.org/package/2006/relationships"><Relationship Id="rId1" Type="http://schemas.openxmlformats.org/officeDocument/2006/relationships/externalLinkPath" Target="file:///C:\Users\S24F2~1.KDU\AppData\Local\Temp\7zO48D9B232\01_%20&#20196;&#21644;&#65303;&#24180;&#24230;&#21307;&#30274;&#26045;&#35373;&#31561;&#26045;&#35373;&#25972;&#20633;&#36027;&#35036;&#21161;&#37329;&#20107;&#26989;&#35336;&#30011;&#26360;.xlsx" TargetMode="External" /></Relationships>
</file>

<file path=xl/externalLinks/_rels/externalLink3.xml.rels><?xml version="1.0" encoding="UTF-8"?><Relationships xmlns="http://schemas.openxmlformats.org/package/2006/relationships"><Relationship Id="rId1" Type="http://schemas.openxmlformats.org/officeDocument/2006/relationships/externalLinkPath" Target="&#24540;&#21215;&#27096;&#24335;&#26696;v3.xlsx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作成方法"/>
      <sheetName val="第１号様式"/>
      <sheetName val="別紙1"/>
      <sheetName val="別紙2"/>
      <sheetName val="第2号様式"/>
      <sheetName val="（別紙1）"/>
      <sheetName val="（別紙2）"/>
      <sheetName val="第3号様式"/>
      <sheetName val="〔別紙1〕"/>
      <sheetName val="〔別紙2〕"/>
      <sheetName val="第4号様式"/>
      <sheetName val="第5号様式"/>
      <sheetName val="第6号様式"/>
      <sheetName val="事業分類・区分"/>
      <sheetName val="補助率・係数"/>
      <sheetName val="補助率"/>
      <sheetName val="事業リスト"/>
      <sheetName val="入力規則"/>
      <sheetName val="補助率 "/>
      <sheetName val="事業リスト（ＢＤ１）"/>
      <sheetName val="プルダウン"/>
      <sheetName val="第1号様式別紙1"/>
      <sheetName val="事業リスト（ＢＤ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B2" t="str">
            <v>救急医療対策事業</v>
          </cell>
          <cell r="C2" t="str">
            <v>周産期医療対策事業等</v>
          </cell>
          <cell r="D2" t="str">
            <v>看護職員確保対策事業</v>
          </cell>
          <cell r="E2" t="str">
            <v>歯科保健医療対策事業</v>
          </cell>
          <cell r="F2" t="str">
            <v>院内感染地域支援ネットワーク事業</v>
          </cell>
          <cell r="G2" t="str">
            <v>地域医療対策事業</v>
          </cell>
          <cell r="H2" t="str">
            <v>医療提供体制設備整備事業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(様式1) 総括表"/>
      <sheetName val="(様式2) 事業費内訳書"/>
      <sheetName val="2 過疎"/>
      <sheetName val="3 へき地保健指導所"/>
      <sheetName val="4 研修医施設"/>
      <sheetName val="5 臨床研修病院"/>
      <sheetName val="6 へき地医療拠点病院"/>
      <sheetName val="7 研修医環境"/>
      <sheetName val="8 離島等患者宿泊"/>
      <sheetName val="9 産科医療機関"/>
      <sheetName val="10 分娩取扱"/>
      <sheetName val="11 解剖・死亡時画像診断"/>
      <sheetName val="12-1 スプリンクラー（総括表）見直し前"/>
      <sheetName val="12-2スプリンクラー（個別計画書）見直し前"/>
      <sheetName val="13 南海トラフ（へき地医療拠点病院）"/>
      <sheetName val="13 南海トラフ（へき地診療所）"/>
      <sheetName val="14 院内感染"/>
      <sheetName val="管理用（このシートは削除しないでください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">
          <cell r="H3" t="str">
            <v>へき地診療所施設整備事業</v>
          </cell>
          <cell r="I3" t="str">
            <v>過疎地域等特定診療所施設整備事業</v>
          </cell>
          <cell r="J3" t="str">
            <v>へき地保健指導所施設整備事業</v>
          </cell>
          <cell r="K3" t="str">
            <v>研修医のための研修施設整備事業</v>
          </cell>
          <cell r="L3" t="str">
            <v>臨床研修病院施設整備事業</v>
          </cell>
          <cell r="M3" t="str">
            <v>へき地医療拠点病院施設整備事業</v>
          </cell>
          <cell r="N3" t="str">
            <v>医師臨床研修病院研修医環境整備事業</v>
          </cell>
          <cell r="O3" t="str">
            <v>離島等患者宿泊施設施設整備事業</v>
          </cell>
          <cell r="P3" t="str">
            <v>産科医療機関施設整備事業</v>
          </cell>
          <cell r="Q3" t="str">
            <v>分娩取扱施設施設整備事業</v>
          </cell>
          <cell r="R3" t="str">
            <v>解剖・死亡時画像診断等施設整備事業</v>
          </cell>
          <cell r="S3" t="str">
            <v>南海トラフ地震及び日本海溝・千島海溝周辺海溝型地震に係る津波避難対策緊急事業</v>
          </cell>
          <cell r="T3" t="str">
            <v>院内感染対策施設整備事業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承継・開業支援事業計画書 "/>
      <sheetName val="【施設】(別紙１ー１) 総括表"/>
      <sheetName val="【記入例】(様式1) 総括表"/>
      <sheetName val="【施設】（別紙１－３）事業計画書"/>
      <sheetName val="【設備】（別紙２）設備整備事業計画書"/>
      <sheetName val="【地域への定着支援】別紙３"/>
      <sheetName val="管理用（このシートは削除しないでください）"/>
    </sheetNames>
    <sheetDataSet>
      <sheetData sheetId="0"/>
      <sheetData sheetId="1"/>
      <sheetData sheetId="2"/>
      <sheetData sheetId="3"/>
      <sheetData sheetId="4"/>
      <sheetData sheetId="5"/>
      <sheetData sheetId="6">
        <row r="25">
          <cell r="H25" t="str">
            <v>へき地診療所施設整備事業</v>
          </cell>
          <cell r="I25" t="str">
            <v>b</v>
          </cell>
          <cell r="J25">
            <v>0.5</v>
          </cell>
          <cell r="K25" t="str">
            <v>A</v>
          </cell>
          <cell r="L25">
            <v>0.5</v>
          </cell>
          <cell r="M25">
            <v>1</v>
          </cell>
        </row>
        <row r="26">
          <cell r="H26" t="str">
            <v>過疎地域等特定診療所施設整備事業</v>
          </cell>
          <cell r="I26" t="str">
            <v>b</v>
          </cell>
          <cell r="J26">
            <v>0.75</v>
          </cell>
          <cell r="K26" t="str">
            <v>A</v>
          </cell>
          <cell r="L26">
            <v>0.5</v>
          </cell>
          <cell r="M26">
            <v>0.66666666666666663</v>
          </cell>
        </row>
        <row r="27">
          <cell r="H27" t="str">
            <v>へき地保健指導所施設整備事業</v>
          </cell>
          <cell r="I27" t="str">
            <v>b</v>
          </cell>
          <cell r="J27">
            <v>0.33333333333333331</v>
          </cell>
          <cell r="K27" t="str">
            <v>A</v>
          </cell>
          <cell r="L27">
            <v>0.33333333333333331</v>
          </cell>
          <cell r="M27">
            <v>1</v>
          </cell>
        </row>
        <row r="28">
          <cell r="H28" t="str">
            <v>研修医のための研修施設整備事業</v>
          </cell>
          <cell r="I28" t="str">
            <v>c</v>
          </cell>
          <cell r="J28" t="str">
            <v>-</v>
          </cell>
          <cell r="K28" t="str">
            <v>A</v>
          </cell>
          <cell r="L28">
            <v>0.5</v>
          </cell>
          <cell r="M28">
            <v>0.5</v>
          </cell>
        </row>
        <row r="29">
          <cell r="H29" t="str">
            <v>臨床研修病院施設整備事業</v>
          </cell>
          <cell r="I29" t="str">
            <v>c</v>
          </cell>
          <cell r="J29" t="str">
            <v>-</v>
          </cell>
          <cell r="K29" t="str">
            <v>A</v>
          </cell>
          <cell r="L29">
            <v>0.5</v>
          </cell>
          <cell r="M29">
            <v>0.5</v>
          </cell>
        </row>
        <row r="30">
          <cell r="H30" t="str">
            <v>へき地医療拠点病院施設整備事業</v>
          </cell>
          <cell r="I30" t="str">
            <v>a</v>
          </cell>
          <cell r="J30" t="str">
            <v>-</v>
          </cell>
          <cell r="K30" t="str">
            <v>A</v>
          </cell>
          <cell r="L30">
            <v>0.5</v>
          </cell>
          <cell r="M30">
            <v>0.5</v>
          </cell>
        </row>
        <row r="31">
          <cell r="H31" t="str">
            <v>医師臨床研修病院研修医環境整備事業</v>
          </cell>
          <cell r="I31" t="str">
            <v>b</v>
          </cell>
          <cell r="J31">
            <v>0.66666666666666663</v>
          </cell>
          <cell r="K31" t="str">
            <v>A</v>
          </cell>
          <cell r="L31">
            <v>0.33333333333333331</v>
          </cell>
          <cell r="M31">
            <v>0.5</v>
          </cell>
        </row>
        <row r="32">
          <cell r="H32" t="str">
            <v>離島等患者宿泊施設施設整備事業</v>
          </cell>
          <cell r="I32" t="str">
            <v>b</v>
          </cell>
          <cell r="J32">
            <v>0.66666666666666663</v>
          </cell>
          <cell r="K32" t="str">
            <v>A</v>
          </cell>
          <cell r="L32">
            <v>0.33333333333333331</v>
          </cell>
          <cell r="M32">
            <v>0.5</v>
          </cell>
        </row>
        <row r="33">
          <cell r="H33" t="str">
            <v>産科医療機関施設整備事業</v>
          </cell>
          <cell r="I33" t="str">
            <v>b</v>
          </cell>
          <cell r="J33">
            <v>0.5</v>
          </cell>
          <cell r="K33" t="str">
            <v>A</v>
          </cell>
          <cell r="L33">
            <v>0.5</v>
          </cell>
          <cell r="M33">
            <v>1</v>
          </cell>
        </row>
        <row r="34">
          <cell r="H34" t="str">
            <v>分娩取扱施設施設整備事業</v>
          </cell>
          <cell r="I34" t="str">
            <v>b</v>
          </cell>
          <cell r="J34">
            <v>0.5</v>
          </cell>
          <cell r="K34" t="str">
            <v>A</v>
          </cell>
          <cell r="L34">
            <v>0.5</v>
          </cell>
          <cell r="M34">
            <v>1</v>
          </cell>
        </row>
        <row r="35">
          <cell r="H35" t="str">
            <v>死亡時画像診断システム施設整備事業</v>
          </cell>
          <cell r="I35" t="str">
            <v>b</v>
          </cell>
          <cell r="J35">
            <v>0.5</v>
          </cell>
          <cell r="K35" t="str">
            <v>A</v>
          </cell>
          <cell r="L35">
            <v>0.5</v>
          </cell>
          <cell r="M35">
            <v>1</v>
          </cell>
        </row>
        <row r="36">
          <cell r="H36" t="str">
            <v>有床診療所等スプリンクラー等施設整備事業</v>
          </cell>
          <cell r="I36" t="str">
            <v>a</v>
          </cell>
          <cell r="J36" t="str">
            <v>-</v>
          </cell>
          <cell r="K36" t="str">
            <v>B</v>
          </cell>
          <cell r="L36" t="str">
            <v>-</v>
          </cell>
          <cell r="M36">
            <v>1</v>
          </cell>
        </row>
        <row r="37">
          <cell r="H37" t="str">
            <v>南海トラフ日本海溝・千島海溝周辺海溝型地震に係る津波避難対策緊急事業</v>
          </cell>
          <cell r="I37" t="str">
            <v>b</v>
          </cell>
          <cell r="J37">
            <v>0.5</v>
          </cell>
          <cell r="K37" t="str">
            <v>A</v>
          </cell>
          <cell r="L37">
            <v>0.5</v>
          </cell>
          <cell r="M37">
            <v>1</v>
          </cell>
        </row>
        <row r="38">
          <cell r="H38" t="str">
            <v>院内感染対策施設整備事業</v>
          </cell>
          <cell r="I38" t="str">
            <v>b</v>
          </cell>
          <cell r="J38">
            <v>0.33333333333333331</v>
          </cell>
          <cell r="K38" t="str">
            <v>A</v>
          </cell>
          <cell r="L38">
            <v>0.33333333333333331</v>
          </cell>
          <cell r="M38">
            <v>1</v>
          </cell>
        </row>
        <row r="39">
          <cell r="H39" t="str">
            <v>重点医師偏在対策支援区域における診療所の承継・開業支援事業</v>
          </cell>
          <cell r="I39" t="str">
            <v>b</v>
          </cell>
          <cell r="J39">
            <v>0.5</v>
          </cell>
          <cell r="K39" t="str">
            <v>A</v>
          </cell>
          <cell r="L39">
            <v>0.33333333333333331</v>
          </cell>
          <cell r="M39">
            <v>0.66666666666666663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2.vml" /><Relationship Id="rId4" Type="http://schemas.openxmlformats.org/officeDocument/2006/relationships/comments" Target="../comments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vmlDrawing" Target="../drawings/vmlDrawing3.vml" /><Relationship Id="rId3" Type="http://schemas.openxmlformats.org/officeDocument/2006/relationships/comments" Target="../comments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9"/>
  </sheetPr>
  <dimension ref="A1:AD25"/>
  <sheetViews>
    <sheetView showGridLines="0" tabSelected="1" view="pageBreakPreview" zoomScaleNormal="75" zoomScaleSheetLayoutView="100" workbookViewId="0">
      <pane ySplit="6" topLeftCell="A7" activePane="bottomLeft" state="frozen"/>
      <selection pane="bottomLeft" activeCell="F7" sqref="F7"/>
    </sheetView>
  </sheetViews>
  <sheetFormatPr defaultColWidth="8.09765625" defaultRowHeight="15"/>
  <cols>
    <col min="1" max="2" width="2.8984375" style="1" customWidth="1"/>
    <col min="3" max="3" width="8.09765625" style="2" hidden="1" customWidth="1"/>
    <col min="4" max="4" width="12.19921875" style="2" hidden="1" customWidth="1"/>
    <col min="5" max="5" width="10.69921875" style="2" customWidth="1"/>
    <col min="6" max="6" width="8.5" style="2" customWidth="1"/>
    <col min="7" max="7" width="15" style="2" customWidth="1"/>
    <col min="8" max="8" width="10.8984375" style="2" customWidth="1"/>
    <col min="9" max="9" width="11.3984375" style="2" customWidth="1"/>
    <col min="10" max="10" width="7.69921875" style="2" customWidth="1"/>
    <col min="11" max="11" width="11.3984375" style="2" customWidth="1"/>
    <col min="12" max="12" width="8.69921875" style="2" customWidth="1"/>
    <col min="13" max="13" width="7.69921875" style="2" customWidth="1"/>
    <col min="14" max="14" width="11.3984375" style="2" customWidth="1"/>
    <col min="15" max="15" width="8.69921875" style="2" customWidth="1"/>
    <col min="16" max="16" width="7.69921875" style="2" customWidth="1"/>
    <col min="17" max="18" width="11.3984375" style="2" customWidth="1"/>
    <col min="19" max="19" width="11.8984375" style="2" customWidth="1"/>
    <col min="20" max="22" width="11.3984375" style="2" customWidth="1"/>
    <col min="23" max="28" width="8.09765625" style="2"/>
    <col min="29" max="30" width="12.3984375" style="2" customWidth="1"/>
    <col min="31" max="16384" width="8.09765625" style="2"/>
  </cols>
  <sheetData>
    <row r="1" spans="1:30" ht="18.600000000000001">
      <c r="A1" s="8" t="s">
        <v>156</v>
      </c>
    </row>
    <row r="2" spans="1:30" s="3" customFormat="1" ht="30" customHeight="1">
      <c r="A2" s="9" t="s">
        <v>155</v>
      </c>
      <c r="B2" s="10"/>
      <c r="D2" s="24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78"/>
      <c r="U2" s="78"/>
      <c r="V2" s="78"/>
    </row>
    <row r="3" spans="1:30" s="4" customFormat="1" ht="14.1" customHeight="1">
      <c r="A3" s="10"/>
      <c r="B3" s="10"/>
      <c r="C3" s="16"/>
      <c r="D3" s="25"/>
      <c r="E3" s="32"/>
      <c r="F3" s="32"/>
      <c r="G3" s="44"/>
      <c r="H3" s="50"/>
      <c r="I3" s="56" t="s">
        <v>62</v>
      </c>
      <c r="J3" s="56" t="s">
        <v>64</v>
      </c>
      <c r="K3" s="56" t="s">
        <v>55</v>
      </c>
      <c r="L3" s="65"/>
      <c r="M3" s="71"/>
      <c r="N3" s="71" t="s">
        <v>63</v>
      </c>
      <c r="O3" s="65"/>
      <c r="P3" s="71"/>
      <c r="Q3" s="71" t="s">
        <v>61</v>
      </c>
      <c r="R3" s="56" t="s">
        <v>13</v>
      </c>
      <c r="S3" s="56" t="s">
        <v>60</v>
      </c>
      <c r="T3" s="44"/>
      <c r="U3" s="32"/>
      <c r="V3" s="88"/>
    </row>
    <row r="4" spans="1:30" s="4" customFormat="1" ht="50.1" customHeight="1">
      <c r="A4" s="11"/>
      <c r="B4" s="11"/>
      <c r="C4" s="17" t="s">
        <v>58</v>
      </c>
      <c r="D4" s="26" t="s">
        <v>8</v>
      </c>
      <c r="E4" s="33" t="s">
        <v>57</v>
      </c>
      <c r="F4" s="39" t="s">
        <v>54</v>
      </c>
      <c r="G4" s="33" t="s">
        <v>0</v>
      </c>
      <c r="H4" s="51" t="s">
        <v>52</v>
      </c>
      <c r="I4" s="51" t="s">
        <v>37</v>
      </c>
      <c r="J4" s="61" t="s">
        <v>53</v>
      </c>
      <c r="K4" s="51" t="s">
        <v>50</v>
      </c>
      <c r="L4" s="66" t="s">
        <v>47</v>
      </c>
      <c r="M4" s="72"/>
      <c r="N4" s="74"/>
      <c r="O4" s="66" t="s">
        <v>131</v>
      </c>
      <c r="P4" s="72"/>
      <c r="Q4" s="74"/>
      <c r="R4" s="51" t="s">
        <v>145</v>
      </c>
      <c r="S4" s="61" t="s">
        <v>142</v>
      </c>
      <c r="T4" s="33" t="s">
        <v>146</v>
      </c>
      <c r="U4" s="33" t="s">
        <v>56</v>
      </c>
      <c r="V4" s="89" t="s">
        <v>44</v>
      </c>
    </row>
    <row r="5" spans="1:30" s="4" customFormat="1" ht="14.1" customHeight="1">
      <c r="A5" s="10"/>
      <c r="B5" s="10"/>
      <c r="C5" s="18"/>
      <c r="D5" s="27"/>
      <c r="E5" s="34"/>
      <c r="F5" s="40"/>
      <c r="G5" s="45"/>
      <c r="H5" s="40"/>
      <c r="I5" s="45"/>
      <c r="J5" s="45"/>
      <c r="K5" s="62"/>
      <c r="L5" s="67" t="s">
        <v>43</v>
      </c>
      <c r="M5" s="67" t="s">
        <v>42</v>
      </c>
      <c r="N5" s="67" t="s">
        <v>41</v>
      </c>
      <c r="O5" s="67" t="s">
        <v>43</v>
      </c>
      <c r="P5" s="67" t="s">
        <v>42</v>
      </c>
      <c r="Q5" s="67" t="s">
        <v>41</v>
      </c>
      <c r="R5" s="45"/>
      <c r="S5" s="45"/>
      <c r="T5" s="79" t="s">
        <v>147</v>
      </c>
      <c r="U5" s="84"/>
      <c r="V5" s="90"/>
    </row>
    <row r="6" spans="1:30" s="5" customFormat="1" ht="19.5" customHeight="1">
      <c r="A6" s="12"/>
      <c r="B6" s="12"/>
      <c r="C6" s="19"/>
      <c r="D6" s="28"/>
      <c r="E6" s="35"/>
      <c r="F6" s="35"/>
      <c r="G6" s="46"/>
      <c r="H6" s="52"/>
      <c r="I6" s="57" t="s">
        <v>40</v>
      </c>
      <c r="J6" s="57" t="s">
        <v>40</v>
      </c>
      <c r="K6" s="57" t="s">
        <v>40</v>
      </c>
      <c r="L6" s="57" t="s">
        <v>19</v>
      </c>
      <c r="M6" s="57" t="s">
        <v>40</v>
      </c>
      <c r="N6" s="57" t="s">
        <v>40</v>
      </c>
      <c r="O6" s="57" t="s">
        <v>19</v>
      </c>
      <c r="P6" s="57" t="s">
        <v>40</v>
      </c>
      <c r="Q6" s="57" t="s">
        <v>40</v>
      </c>
      <c r="R6" s="57" t="s">
        <v>40</v>
      </c>
      <c r="S6" s="57" t="s">
        <v>40</v>
      </c>
      <c r="T6" s="80"/>
      <c r="U6" s="85"/>
      <c r="V6" s="91"/>
    </row>
    <row r="7" spans="1:30" s="6" customFormat="1" ht="39.75" customHeight="1">
      <c r="A7" s="13"/>
      <c r="B7" s="15" t="s">
        <v>151</v>
      </c>
      <c r="C7" s="20"/>
      <c r="D7" s="29"/>
      <c r="E7" s="36" t="s">
        <v>157</v>
      </c>
      <c r="F7" s="41" t="s">
        <v>35</v>
      </c>
      <c r="G7" s="47" t="s">
        <v>39</v>
      </c>
      <c r="H7" s="53" t="s">
        <v>39</v>
      </c>
      <c r="I7" s="58">
        <v>10000000</v>
      </c>
      <c r="J7" s="58">
        <v>0</v>
      </c>
      <c r="K7" s="63">
        <f>IF(I7="","",I7-J7)</f>
        <v>10000000</v>
      </c>
      <c r="L7" s="68">
        <v>400</v>
      </c>
      <c r="M7" s="63">
        <f>IF(N7="","",IF(L7="","",N7/L7))</f>
        <v>25000</v>
      </c>
      <c r="N7" s="58">
        <v>10000000</v>
      </c>
      <c r="O7" s="68">
        <v>80</v>
      </c>
      <c r="P7" s="58">
        <v>558000</v>
      </c>
      <c r="Q7" s="63">
        <f>IF(P7="","",IF(O7="","",O7*P7))</f>
        <v>44640000</v>
      </c>
      <c r="R7" s="75">
        <f>IF(Q7="","",IF(N7&gt;Q7,Q7,N7))</f>
        <v>10000000</v>
      </c>
      <c r="S7" s="75">
        <f>IF(R7="","",R7/2)</f>
        <v>5000000</v>
      </c>
      <c r="T7" s="81" t="s">
        <v>148</v>
      </c>
      <c r="U7" s="86" t="s">
        <v>149</v>
      </c>
      <c r="V7" s="92" t="s">
        <v>150</v>
      </c>
      <c r="X7" s="6" t="e">
        <f>VLOOKUP(E7,'[3]管理用（このシートは削除しないでください）'!$H$25:$M$39,2,FALSE)</f>
        <v>#N/A</v>
      </c>
      <c r="Y7" s="94" t="e">
        <f>VLOOKUP(E7,'[3]管理用（このシートは削除しないでください）'!$H$25:$M$39,3,FALSE)</f>
        <v>#N/A</v>
      </c>
      <c r="Z7" s="6" t="e">
        <f>VLOOKUP(E7,'[3]管理用（このシートは削除しないでください）'!$H$25:$M$39,4,FALSE)</f>
        <v>#N/A</v>
      </c>
      <c r="AA7" s="94" t="e">
        <f>VLOOKUP(E7,'[3]管理用（このシートは削除しないでください）'!$H$25:$M$39,5,FALSE)</f>
        <v>#N/A</v>
      </c>
      <c r="AB7" s="94" t="e">
        <f>VLOOKUP(E7,'[3]管理用（このシートは削除しないでください）'!$H$25:$M$39,6,FALSE)</f>
        <v>#N/A</v>
      </c>
      <c r="AC7" s="6" t="e">
        <f>IF(I7="","",IF(S7="-",MIN(K7,R7),IF(X7="a",MIN(K7,R7,S7),IF(X7="b",MIN(K7,R7)*Y7))))</f>
        <v>#N/A</v>
      </c>
      <c r="AD7" s="6" t="e">
        <f>IF(I7="","",IF(S7="-",MIN(K7,R7),IF(X7="a",MIN(K7,R7,S7),IF(X7="b",MIN(K7,R7)))))</f>
        <v>#N/A</v>
      </c>
    </row>
    <row r="8" spans="1:30" s="7" customFormat="1" ht="39.75" customHeight="1">
      <c r="A8" s="14"/>
      <c r="B8" s="14"/>
      <c r="C8" s="21"/>
      <c r="D8" s="30"/>
      <c r="E8" s="37" t="s">
        <v>157</v>
      </c>
      <c r="F8" s="42" t="s">
        <v>35</v>
      </c>
      <c r="G8" s="48"/>
      <c r="H8" s="54"/>
      <c r="I8" s="59"/>
      <c r="J8" s="59"/>
      <c r="K8" s="64" t="str">
        <f>IF(I8="","",I8-J8)</f>
        <v/>
      </c>
      <c r="L8" s="69"/>
      <c r="M8" s="64" t="str">
        <f>IF(N8="","",IF(L8="","",N8/L8))</f>
        <v/>
      </c>
      <c r="N8" s="59"/>
      <c r="O8" s="69"/>
      <c r="P8" s="59"/>
      <c r="Q8" s="64" t="str">
        <f>IF(P8="","",IF(O8="","",O8*P8))</f>
        <v/>
      </c>
      <c r="R8" s="76" t="str">
        <f>IF(Q8="","",IF(N8&gt;Q8,Q8,N8))</f>
        <v/>
      </c>
      <c r="S8" s="76" t="str">
        <f>IF(R8="","",R8/2)</f>
        <v/>
      </c>
      <c r="T8" s="82"/>
      <c r="U8" s="87"/>
      <c r="V8" s="93"/>
      <c r="X8" s="7" t="e">
        <f>VLOOKUP(E8,'[3]管理用（このシートは削除しないでください）'!$H$25:$M$39,2,FALSE)</f>
        <v>#N/A</v>
      </c>
      <c r="Y8" s="95" t="e">
        <f>VLOOKUP(E8,'[3]管理用（このシートは削除しないでください）'!$H$25:$M$39,3,FALSE)</f>
        <v>#N/A</v>
      </c>
      <c r="Z8" s="7" t="e">
        <f>VLOOKUP(E8,'[3]管理用（このシートは削除しないでください）'!$H$25:$M$39,4,FALSE)</f>
        <v>#N/A</v>
      </c>
      <c r="AA8" s="95" t="e">
        <f>VLOOKUP(E8,'[3]管理用（このシートは削除しないでください）'!$H$25:$M$39,5,FALSE)</f>
        <v>#N/A</v>
      </c>
      <c r="AB8" s="95" t="e">
        <f>VLOOKUP(E8,'[3]管理用（このシートは削除しないでください）'!$H$25:$M$39,6,FALSE)</f>
        <v>#N/A</v>
      </c>
      <c r="AC8" s="7" t="str">
        <f>IF(I8="","",IF(S8="-",MIN(K8,R8),IF(X8="a",MIN(K8,R8,S8),IF(X8="b",MIN(K8,R8)*Y8))))</f>
        <v/>
      </c>
      <c r="AD8" s="7" t="str">
        <f>IF(I8="","",IF(S8="-",MIN(K8,R8),IF(X8="a",MIN(K8,R8,S8),IF(X8="b",MIN(K8,R8)))))</f>
        <v/>
      </c>
    </row>
    <row r="9" spans="1:30" s="6" customFormat="1" ht="39.75" customHeight="1">
      <c r="A9" s="13"/>
      <c r="B9" s="13"/>
      <c r="C9" s="22"/>
      <c r="D9" s="22"/>
      <c r="F9" s="43"/>
      <c r="G9" s="49"/>
      <c r="H9" s="55" t="s">
        <v>38</v>
      </c>
      <c r="I9" s="60" t="str">
        <f>IF(I8="","",SUM(I8:I8))</f>
        <v/>
      </c>
      <c r="J9" s="60" t="str">
        <f>IF(J8="","",SUM(J8:J8))</f>
        <v/>
      </c>
      <c r="K9" s="60" t="str">
        <f>IF(K8="","",SUM(K8:K8))</f>
        <v/>
      </c>
      <c r="L9" s="70" t="s">
        <v>36</v>
      </c>
      <c r="M9" s="73" t="s">
        <v>36</v>
      </c>
      <c r="N9" s="60" t="str">
        <f>IF(N8="","",SUM(N8:N8))</f>
        <v/>
      </c>
      <c r="O9" s="70" t="s">
        <v>36</v>
      </c>
      <c r="P9" s="73" t="s">
        <v>36</v>
      </c>
      <c r="Q9" s="73" t="str">
        <f>IF(Q8="","",SUM(Q8:Q8))</f>
        <v/>
      </c>
      <c r="R9" s="60" t="str">
        <f>IF(R8="","",SUM(R8:R8))</f>
        <v/>
      </c>
      <c r="S9" s="77" t="str">
        <f>IF(S8="","",SUM(S8:S8))</f>
        <v/>
      </c>
      <c r="T9" s="83"/>
      <c r="U9" s="83"/>
      <c r="V9" s="83"/>
      <c r="Y9" s="94"/>
      <c r="AA9" s="94"/>
      <c r="AB9" s="94"/>
    </row>
    <row r="11" spans="1:30" ht="18.600000000000001">
      <c r="C11" s="23" t="s">
        <v>144</v>
      </c>
      <c r="E11" s="38" t="s">
        <v>141</v>
      </c>
    </row>
    <row r="13" spans="1:30">
      <c r="C13" s="2" t="s">
        <v>33</v>
      </c>
    </row>
    <row r="14" spans="1:30">
      <c r="C14" s="2" t="s">
        <v>32</v>
      </c>
    </row>
    <row r="15" spans="1:30">
      <c r="C15" s="2" t="s">
        <v>31</v>
      </c>
    </row>
    <row r="16" spans="1:30">
      <c r="C16" s="2" t="s">
        <v>14</v>
      </c>
    </row>
    <row r="17" spans="3:3">
      <c r="C17" s="2" t="s">
        <v>29</v>
      </c>
    </row>
    <row r="18" spans="3:3">
      <c r="C18" s="2" t="s">
        <v>28</v>
      </c>
    </row>
    <row r="19" spans="3:3">
      <c r="C19" s="2" t="s">
        <v>27</v>
      </c>
    </row>
    <row r="20" spans="3:3">
      <c r="C20" s="2" t="s">
        <v>26</v>
      </c>
    </row>
    <row r="21" spans="3:3">
      <c r="C21" s="2" t="s">
        <v>25</v>
      </c>
    </row>
    <row r="22" spans="3:3">
      <c r="C22" s="2" t="s">
        <v>24</v>
      </c>
    </row>
    <row r="23" spans="3:3">
      <c r="C23" s="2" t="s">
        <v>23</v>
      </c>
    </row>
    <row r="24" spans="3:3">
      <c r="C24" s="2" t="s">
        <v>22</v>
      </c>
    </row>
    <row r="25" spans="3:3">
      <c r="C25" s="2" t="s">
        <v>21</v>
      </c>
    </row>
  </sheetData>
  <mergeCells count="2">
    <mergeCell ref="L4:N4"/>
    <mergeCell ref="O4:Q4"/>
  </mergeCells>
  <phoneticPr fontId="3"/>
  <conditionalFormatting sqref="S7">
    <cfRule type="expression" dxfId="3" priority="1">
      <formula>AND(0&lt;S7,AD7&lt;S7)</formula>
    </cfRule>
    <cfRule type="expression" dxfId="2" priority="2">
      <formula>AND(0&lt;S7,S7&lt;AC7)</formula>
    </cfRule>
  </conditionalFormatting>
  <conditionalFormatting sqref="S8">
    <cfRule type="expression" dxfId="1" priority="3">
      <formula>AND(0&lt;S8,AD8&lt;S8)</formula>
    </cfRule>
    <cfRule type="expression" dxfId="0" priority="4">
      <formula>AND(0&lt;S8,S8&lt;AC8)</formula>
    </cfRule>
  </conditionalFormatting>
  <dataValidations count="7">
    <dataValidation type="list" allowBlank="1" showDropDown="0" showInputMessage="1" showErrorMessage="1" sqref="V7:V8">
      <formula1>"単年,複数年"</formula1>
    </dataValidation>
    <dataValidation type="list" allowBlank="1" showDropDown="0" showInputMessage="1" showErrorMessage="1" sqref="U7:U8">
      <formula1>"無,有"</formula1>
    </dataValidation>
    <dataValidation type="list" errorStyle="warning" allowBlank="1" showDropDown="0" showInputMessage="1" showErrorMessage="1" sqref="P7:P8">
      <formula1>"558000,444000,362000"</formula1>
    </dataValidation>
    <dataValidation type="list" allowBlank="1" showDropDown="0" showInputMessage="1" showErrorMessage="1" sqref="E7:E8">
      <formula1>#REF!</formula1>
    </dataValidation>
    <dataValidation type="list" allowBlank="1" showDropDown="0" showInputMessage="1" showErrorMessage="1" sqref="E9">
      <formula1>補助事業名</formula1>
    </dataValidation>
    <dataValidation type="list" allowBlank="1" showDropDown="0" showInputMessage="1" showErrorMessage="1" sqref="F9">
      <formula1>INDIRECT(E9)</formula1>
    </dataValidation>
    <dataValidation type="list" errorStyle="warning" allowBlank="1" showDropDown="0" showInputMessage="1" showErrorMessage="1" sqref="O7:O8">
      <formula1>"80"</formula1>
    </dataValidation>
  </dataValidations>
  <printOptions horizontalCentered="1" verticalCentered="1"/>
  <pageMargins left="0.15748031496062992" right="0.15748031496062992" top="0.59055118110236227" bottom="0.59055118110236227" header="0.62992125984251968" footer="0.51181102362204722"/>
  <pageSetup paperSize="9" scale="60" fitToWidth="1" fitToHeight="7" orientation="landscape" usePrinterDefaults="1" blackAndWhite="1" cellComments="asDisplayed" horizontalDpi="65532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9"/>
    <pageSetUpPr fitToPage="1"/>
  </sheetPr>
  <dimension ref="A1:Y77"/>
  <sheetViews>
    <sheetView view="pageBreakPreview" zoomScaleSheetLayoutView="100" workbookViewId="0">
      <selection activeCell="E5" sqref="E5:J5"/>
    </sheetView>
  </sheetViews>
  <sheetFormatPr defaultColWidth="8.09765625" defaultRowHeight="15"/>
  <cols>
    <col min="1" max="2" width="4.5" style="2" customWidth="1"/>
    <col min="3" max="3" width="22.3984375" style="2" customWidth="1"/>
    <col min="4" max="12" width="7.59765625" style="2" customWidth="1"/>
    <col min="13" max="21" width="7.59765625" style="2" hidden="1" customWidth="1" outlineLevel="1"/>
    <col min="22" max="22" width="8.09765625" style="2" customWidth="0" collapsed="1"/>
    <col min="23" max="16384" width="8.09765625" style="2"/>
  </cols>
  <sheetData>
    <row r="1" spans="1:25" ht="19.5" customHeight="1">
      <c r="A1" s="97" t="s">
        <v>159</v>
      </c>
    </row>
    <row r="2" spans="1:25" ht="17.25" customHeight="1">
      <c r="A2" s="98" t="s">
        <v>158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213"/>
      <c r="N2" s="213"/>
      <c r="O2" s="213"/>
      <c r="P2" s="213"/>
      <c r="Q2" s="213"/>
      <c r="R2" s="213"/>
      <c r="S2" s="213"/>
      <c r="T2" s="213"/>
      <c r="U2" s="213"/>
    </row>
    <row r="3" spans="1:25" ht="18.600000000000001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213"/>
      <c r="N3" s="213"/>
      <c r="O3" s="213"/>
      <c r="P3" s="213"/>
      <c r="Q3" s="213"/>
      <c r="R3" s="213"/>
      <c r="S3" s="213"/>
      <c r="T3" s="213"/>
      <c r="U3" s="213"/>
    </row>
    <row r="4" spans="1:25" ht="15.75">
      <c r="A4" s="99" t="s">
        <v>123</v>
      </c>
    </row>
    <row r="5" spans="1:25" s="96" customFormat="1" ht="19.5" customHeight="1">
      <c r="A5" s="100" t="s">
        <v>0</v>
      </c>
      <c r="B5" s="113"/>
      <c r="C5" s="127"/>
      <c r="D5" s="142" t="s">
        <v>122</v>
      </c>
      <c r="E5" s="161" t="s">
        <v>157</v>
      </c>
      <c r="F5" s="177"/>
      <c r="G5" s="177"/>
      <c r="H5" s="177"/>
      <c r="I5" s="177"/>
      <c r="J5" s="205"/>
    </row>
    <row r="6" spans="1:25" s="96" customFormat="1" ht="20.399999999999999" customHeight="1">
      <c r="A6" s="101" t="s">
        <v>154</v>
      </c>
    </row>
    <row r="7" spans="1:25" s="96" customFormat="1" ht="18" customHeight="1">
      <c r="A7" s="102" t="s">
        <v>9</v>
      </c>
      <c r="B7" s="114" t="s">
        <v>121</v>
      </c>
      <c r="C7" s="128"/>
      <c r="D7" s="102" t="s">
        <v>120</v>
      </c>
      <c r="E7" s="114"/>
      <c r="F7" s="128"/>
      <c r="G7" s="102" t="s">
        <v>1</v>
      </c>
      <c r="H7" s="114"/>
      <c r="I7" s="114"/>
      <c r="J7" s="114"/>
      <c r="K7" s="114"/>
      <c r="L7" s="128"/>
      <c r="M7" s="102" t="s">
        <v>114</v>
      </c>
      <c r="N7" s="114"/>
      <c r="O7" s="114"/>
      <c r="P7" s="114"/>
      <c r="Q7" s="114"/>
      <c r="R7" s="114"/>
      <c r="S7" s="114"/>
      <c r="T7" s="114"/>
      <c r="U7" s="128"/>
      <c r="V7" s="235"/>
      <c r="W7" s="235"/>
      <c r="X7" s="235"/>
      <c r="Y7" s="235"/>
    </row>
    <row r="8" spans="1:25" s="96" customFormat="1" ht="18" customHeight="1">
      <c r="A8" s="103"/>
      <c r="B8" s="115"/>
      <c r="C8" s="129"/>
      <c r="D8" s="103" t="s">
        <v>118</v>
      </c>
      <c r="E8" s="115" t="s">
        <v>42</v>
      </c>
      <c r="F8" s="129" t="s">
        <v>41</v>
      </c>
      <c r="G8" s="194" t="s">
        <v>143</v>
      </c>
      <c r="H8" s="196"/>
      <c r="I8" s="198" t="str">
        <f>IF(I28="","",ROUND(I28/F28*100,0))</f>
        <v/>
      </c>
      <c r="J8" s="206" t="s">
        <v>152</v>
      </c>
      <c r="K8" s="196"/>
      <c r="L8" s="211" t="str">
        <f>IF(I8="","",IF(I8=100,"",100-I8))</f>
        <v/>
      </c>
      <c r="M8" s="214" t="s">
        <v>119</v>
      </c>
      <c r="N8" s="221"/>
      <c r="O8" s="198" t="str">
        <f>IF(O28="","",ROUND(O28/L28*100,0))</f>
        <v/>
      </c>
      <c r="P8" s="214" t="s">
        <v>119</v>
      </c>
      <c r="Q8" s="221"/>
      <c r="R8" s="198" t="str">
        <f>IF(R28="","",ROUND(R28/O28*100,0))</f>
        <v/>
      </c>
      <c r="S8" s="227" t="s">
        <v>119</v>
      </c>
      <c r="T8" s="221"/>
      <c r="U8" s="211" t="str">
        <f>IF(O8="","",IF(O8=100,"",100-O8))</f>
        <v/>
      </c>
      <c r="V8" s="235"/>
      <c r="W8" s="235"/>
      <c r="X8" s="235"/>
      <c r="Y8" s="235"/>
    </row>
    <row r="9" spans="1:25" s="96" customFormat="1" ht="18" customHeight="1">
      <c r="A9" s="104"/>
      <c r="B9" s="116"/>
      <c r="C9" s="130"/>
      <c r="D9" s="104"/>
      <c r="E9" s="116"/>
      <c r="F9" s="130"/>
      <c r="G9" s="104" t="s">
        <v>118</v>
      </c>
      <c r="H9" s="116" t="s">
        <v>42</v>
      </c>
      <c r="I9" s="116" t="s">
        <v>41</v>
      </c>
      <c r="J9" s="116" t="s">
        <v>118</v>
      </c>
      <c r="K9" s="116" t="s">
        <v>42</v>
      </c>
      <c r="L9" s="130" t="s">
        <v>41</v>
      </c>
      <c r="M9" s="104" t="s">
        <v>118</v>
      </c>
      <c r="N9" s="116" t="s">
        <v>42</v>
      </c>
      <c r="O9" s="116" t="s">
        <v>41</v>
      </c>
      <c r="P9" s="104" t="s">
        <v>118</v>
      </c>
      <c r="Q9" s="116" t="s">
        <v>42</v>
      </c>
      <c r="R9" s="116" t="s">
        <v>41</v>
      </c>
      <c r="S9" s="116" t="s">
        <v>118</v>
      </c>
      <c r="T9" s="116" t="s">
        <v>42</v>
      </c>
      <c r="U9" s="130" t="s">
        <v>41</v>
      </c>
      <c r="V9" s="235"/>
      <c r="W9" s="235"/>
      <c r="X9" s="235"/>
      <c r="Y9" s="235"/>
    </row>
    <row r="10" spans="1:25" s="96" customFormat="1" ht="18" customHeight="1">
      <c r="A10" s="105" t="s">
        <v>12</v>
      </c>
      <c r="B10" s="117" t="s">
        <v>2</v>
      </c>
      <c r="C10" s="131"/>
      <c r="D10" s="143" t="s">
        <v>115</v>
      </c>
      <c r="E10" s="162" t="s">
        <v>113</v>
      </c>
      <c r="F10" s="178" t="s">
        <v>117</v>
      </c>
      <c r="G10" s="143" t="s">
        <v>116</v>
      </c>
      <c r="H10" s="162" t="s">
        <v>113</v>
      </c>
      <c r="I10" s="162" t="s">
        <v>11</v>
      </c>
      <c r="J10" s="162" t="s">
        <v>115</v>
      </c>
      <c r="K10" s="162" t="s">
        <v>113</v>
      </c>
      <c r="L10" s="178" t="s">
        <v>11</v>
      </c>
      <c r="M10" s="143" t="s">
        <v>116</v>
      </c>
      <c r="N10" s="162" t="s">
        <v>113</v>
      </c>
      <c r="O10" s="162" t="s">
        <v>11</v>
      </c>
      <c r="P10" s="143" t="s">
        <v>116</v>
      </c>
      <c r="Q10" s="162" t="s">
        <v>113</v>
      </c>
      <c r="R10" s="162" t="s">
        <v>11</v>
      </c>
      <c r="S10" s="162" t="s">
        <v>115</v>
      </c>
      <c r="T10" s="162" t="s">
        <v>113</v>
      </c>
      <c r="U10" s="178" t="s">
        <v>11</v>
      </c>
      <c r="V10" s="235"/>
      <c r="W10" s="235"/>
      <c r="X10" s="235"/>
      <c r="Y10" s="235"/>
    </row>
    <row r="11" spans="1:25" s="96" customFormat="1" ht="18" customHeight="1">
      <c r="A11" s="106"/>
      <c r="B11" s="118"/>
      <c r="C11" s="132" t="s">
        <v>160</v>
      </c>
      <c r="D11" s="144"/>
      <c r="E11" s="163" t="str">
        <f t="shared" ref="E11:E47" si="0">IF(D11="","",F11/D11)</f>
        <v/>
      </c>
      <c r="F11" s="179"/>
      <c r="G11" s="144"/>
      <c r="H11" s="163" t="str">
        <f t="shared" ref="H11:H47" si="1">IF(G11="","",I11/G11)</f>
        <v/>
      </c>
      <c r="I11" s="199"/>
      <c r="J11" s="163"/>
      <c r="K11" s="163" t="str">
        <f t="shared" ref="K11:K16" si="2">IF(J11="","",L11/J11)</f>
        <v/>
      </c>
      <c r="L11" s="212"/>
      <c r="M11" s="144"/>
      <c r="N11" s="163" t="str">
        <f t="shared" ref="N11:N47" si="3">IF(M11="","",O11/M11)</f>
        <v/>
      </c>
      <c r="O11" s="199"/>
      <c r="P11" s="144"/>
      <c r="Q11" s="163" t="str">
        <f t="shared" ref="Q11:Q47" si="4">IF(P11="","",R11/P11)</f>
        <v/>
      </c>
      <c r="R11" s="199"/>
      <c r="S11" s="163"/>
      <c r="T11" s="163" t="str">
        <f t="shared" ref="T11:T47" si="5">IF(S11="","",U11/S11)</f>
        <v/>
      </c>
      <c r="U11" s="212"/>
      <c r="V11" s="235"/>
      <c r="W11" s="235"/>
      <c r="X11" s="235"/>
      <c r="Y11" s="235"/>
    </row>
    <row r="12" spans="1:25" s="96" customFormat="1" ht="18" customHeight="1">
      <c r="A12" s="106"/>
      <c r="B12" s="118"/>
      <c r="C12" s="132" t="s">
        <v>153</v>
      </c>
      <c r="D12" s="144"/>
      <c r="E12" s="163" t="str">
        <f t="shared" si="0"/>
        <v/>
      </c>
      <c r="F12" s="179"/>
      <c r="G12" s="144"/>
      <c r="H12" s="163" t="str">
        <f t="shared" si="1"/>
        <v/>
      </c>
      <c r="I12" s="199"/>
      <c r="J12" s="163"/>
      <c r="K12" s="163" t="str">
        <f t="shared" si="2"/>
        <v/>
      </c>
      <c r="L12" s="212"/>
      <c r="M12" s="144"/>
      <c r="N12" s="163" t="str">
        <f t="shared" si="3"/>
        <v/>
      </c>
      <c r="O12" s="199"/>
      <c r="P12" s="144"/>
      <c r="Q12" s="163" t="str">
        <f t="shared" si="4"/>
        <v/>
      </c>
      <c r="R12" s="199"/>
      <c r="S12" s="163"/>
      <c r="T12" s="163" t="str">
        <f t="shared" si="5"/>
        <v/>
      </c>
      <c r="U12" s="212"/>
      <c r="V12" s="235"/>
      <c r="W12" s="235"/>
      <c r="X12" s="235"/>
      <c r="Y12" s="235"/>
    </row>
    <row r="13" spans="1:25" s="96" customFormat="1" ht="18" customHeight="1">
      <c r="A13" s="106"/>
      <c r="B13" s="118"/>
      <c r="C13" s="132" t="s">
        <v>20</v>
      </c>
      <c r="D13" s="145"/>
      <c r="E13" s="164" t="str">
        <f t="shared" si="0"/>
        <v/>
      </c>
      <c r="F13" s="180"/>
      <c r="G13" s="195"/>
      <c r="H13" s="165" t="str">
        <f t="shared" si="1"/>
        <v/>
      </c>
      <c r="I13" s="182"/>
      <c r="J13" s="207"/>
      <c r="K13" s="165" t="str">
        <f t="shared" si="2"/>
        <v/>
      </c>
      <c r="L13" s="180"/>
      <c r="M13" s="215"/>
      <c r="N13" s="165" t="str">
        <f t="shared" si="3"/>
        <v/>
      </c>
      <c r="O13" s="222"/>
      <c r="P13" s="215"/>
      <c r="Q13" s="165" t="str">
        <f t="shared" si="4"/>
        <v/>
      </c>
      <c r="R13" s="222"/>
      <c r="S13" s="222"/>
      <c r="T13" s="165" t="str">
        <f t="shared" si="5"/>
        <v/>
      </c>
      <c r="U13" s="230"/>
      <c r="V13" s="235"/>
      <c r="W13" s="235"/>
      <c r="X13" s="235"/>
      <c r="Y13" s="235"/>
    </row>
    <row r="14" spans="1:25" s="96" customFormat="1" ht="18" customHeight="1">
      <c r="A14" s="106"/>
      <c r="B14" s="118"/>
      <c r="C14" s="133" t="s">
        <v>111</v>
      </c>
      <c r="D14" s="146"/>
      <c r="E14" s="165" t="str">
        <f t="shared" si="0"/>
        <v/>
      </c>
      <c r="F14" s="181"/>
      <c r="G14" s="146"/>
      <c r="H14" s="165" t="str">
        <f t="shared" si="1"/>
        <v/>
      </c>
      <c r="I14" s="168"/>
      <c r="J14" s="165"/>
      <c r="K14" s="165" t="str">
        <f t="shared" si="2"/>
        <v/>
      </c>
      <c r="L14" s="181"/>
      <c r="M14" s="146"/>
      <c r="N14" s="165" t="str">
        <f t="shared" si="3"/>
        <v/>
      </c>
      <c r="O14" s="168"/>
      <c r="P14" s="146"/>
      <c r="Q14" s="165" t="str">
        <f t="shared" si="4"/>
        <v/>
      </c>
      <c r="R14" s="168"/>
      <c r="S14" s="165"/>
      <c r="T14" s="165" t="str">
        <f t="shared" si="5"/>
        <v/>
      </c>
      <c r="U14" s="181"/>
      <c r="V14" s="235"/>
      <c r="W14" s="235"/>
      <c r="X14" s="235"/>
      <c r="Y14" s="235"/>
    </row>
    <row r="15" spans="1:25" s="96" customFormat="1" ht="18" customHeight="1">
      <c r="A15" s="106"/>
      <c r="B15" s="118"/>
      <c r="C15" s="132"/>
      <c r="D15" s="147"/>
      <c r="E15" s="166" t="str">
        <f t="shared" si="0"/>
        <v/>
      </c>
      <c r="F15" s="182"/>
      <c r="G15" s="147"/>
      <c r="H15" s="167" t="str">
        <f t="shared" si="1"/>
        <v/>
      </c>
      <c r="I15" s="200"/>
      <c r="J15" s="182"/>
      <c r="K15" s="165" t="str">
        <f t="shared" si="2"/>
        <v/>
      </c>
      <c r="L15" s="180"/>
      <c r="M15" s="215"/>
      <c r="N15" s="165" t="str">
        <f t="shared" si="3"/>
        <v/>
      </c>
      <c r="O15" s="223"/>
      <c r="P15" s="215"/>
      <c r="Q15" s="165" t="str">
        <f t="shared" si="4"/>
        <v/>
      </c>
      <c r="R15" s="223"/>
      <c r="S15" s="222"/>
      <c r="T15" s="165" t="str">
        <f t="shared" si="5"/>
        <v/>
      </c>
      <c r="U15" s="230"/>
      <c r="V15" s="235"/>
      <c r="W15" s="235"/>
      <c r="X15" s="235"/>
      <c r="Y15" s="235"/>
    </row>
    <row r="16" spans="1:25" s="96" customFormat="1" ht="18" customHeight="1">
      <c r="A16" s="106"/>
      <c r="B16" s="118"/>
      <c r="C16" s="132"/>
      <c r="D16" s="147"/>
      <c r="E16" s="167" t="str">
        <f t="shared" si="0"/>
        <v/>
      </c>
      <c r="F16" s="180"/>
      <c r="G16" s="147"/>
      <c r="H16" s="167" t="str">
        <f t="shared" si="1"/>
        <v/>
      </c>
      <c r="I16" s="200"/>
      <c r="J16" s="182"/>
      <c r="K16" s="165" t="str">
        <f t="shared" si="2"/>
        <v/>
      </c>
      <c r="L16" s="180"/>
      <c r="M16" s="215"/>
      <c r="N16" s="165" t="str">
        <f t="shared" si="3"/>
        <v/>
      </c>
      <c r="O16" s="223"/>
      <c r="P16" s="215"/>
      <c r="Q16" s="165" t="str">
        <f t="shared" si="4"/>
        <v/>
      </c>
      <c r="R16" s="223"/>
      <c r="S16" s="222"/>
      <c r="T16" s="165" t="str">
        <f t="shared" si="5"/>
        <v/>
      </c>
      <c r="U16" s="230"/>
      <c r="V16" s="235"/>
      <c r="W16" s="235"/>
      <c r="X16" s="235"/>
      <c r="Y16" s="235"/>
    </row>
    <row r="17" spans="1:25" s="96" customFormat="1" ht="18" customHeight="1">
      <c r="A17" s="106"/>
      <c r="B17" s="118"/>
      <c r="C17" s="132"/>
      <c r="D17" s="148"/>
      <c r="E17" s="167" t="str">
        <f t="shared" si="0"/>
        <v/>
      </c>
      <c r="F17" s="180"/>
      <c r="G17" s="147"/>
      <c r="H17" s="167" t="str">
        <f t="shared" si="1"/>
        <v/>
      </c>
      <c r="I17" s="200"/>
      <c r="J17" s="208"/>
      <c r="K17" s="168"/>
      <c r="L17" s="180"/>
      <c r="M17" s="215"/>
      <c r="N17" s="165" t="str">
        <f t="shared" si="3"/>
        <v/>
      </c>
      <c r="O17" s="223"/>
      <c r="P17" s="215"/>
      <c r="Q17" s="165" t="str">
        <f t="shared" si="4"/>
        <v/>
      </c>
      <c r="R17" s="223"/>
      <c r="S17" s="223"/>
      <c r="T17" s="168" t="str">
        <f t="shared" si="5"/>
        <v/>
      </c>
      <c r="U17" s="230"/>
      <c r="V17" s="235"/>
      <c r="W17" s="235"/>
      <c r="X17" s="235"/>
      <c r="Y17" s="235"/>
    </row>
    <row r="18" spans="1:25" s="96" customFormat="1" ht="18" customHeight="1">
      <c r="A18" s="106"/>
      <c r="B18" s="118"/>
      <c r="C18" s="132" t="s">
        <v>160</v>
      </c>
      <c r="D18" s="146"/>
      <c r="E18" s="165" t="str">
        <f t="shared" si="0"/>
        <v/>
      </c>
      <c r="F18" s="181"/>
      <c r="G18" s="146"/>
      <c r="H18" s="168" t="str">
        <f t="shared" si="1"/>
        <v/>
      </c>
      <c r="I18" s="168"/>
      <c r="J18" s="168"/>
      <c r="K18" s="168" t="str">
        <f t="shared" ref="K18:K47" si="6">IF(J18="","",L18/J18)</f>
        <v/>
      </c>
      <c r="L18" s="181"/>
      <c r="M18" s="146"/>
      <c r="N18" s="168" t="str">
        <f t="shared" si="3"/>
        <v/>
      </c>
      <c r="O18" s="168"/>
      <c r="P18" s="146"/>
      <c r="Q18" s="168" t="str">
        <f t="shared" si="4"/>
        <v/>
      </c>
      <c r="R18" s="168"/>
      <c r="S18" s="168"/>
      <c r="T18" s="168" t="str">
        <f t="shared" si="5"/>
        <v/>
      </c>
      <c r="U18" s="181"/>
      <c r="V18" s="235"/>
      <c r="W18" s="235"/>
      <c r="X18" s="235"/>
      <c r="Y18" s="235"/>
    </row>
    <row r="19" spans="1:25" s="96" customFormat="1" ht="18" customHeight="1">
      <c r="A19" s="106"/>
      <c r="B19" s="118"/>
      <c r="C19" s="133" t="str">
        <f>C12</f>
        <v>&lt;改修工事&gt;</v>
      </c>
      <c r="D19" s="146"/>
      <c r="E19" s="165" t="str">
        <f t="shared" si="0"/>
        <v/>
      </c>
      <c r="F19" s="181"/>
      <c r="G19" s="155"/>
      <c r="H19" s="168" t="str">
        <f t="shared" si="1"/>
        <v/>
      </c>
      <c r="I19" s="168"/>
      <c r="J19" s="168"/>
      <c r="K19" s="168" t="str">
        <f t="shared" si="6"/>
        <v/>
      </c>
      <c r="L19" s="181"/>
      <c r="M19" s="155"/>
      <c r="N19" s="168" t="str">
        <f t="shared" si="3"/>
        <v/>
      </c>
      <c r="O19" s="168"/>
      <c r="P19" s="155"/>
      <c r="Q19" s="168" t="str">
        <f t="shared" si="4"/>
        <v/>
      </c>
      <c r="R19" s="168"/>
      <c r="S19" s="168"/>
      <c r="T19" s="168" t="str">
        <f t="shared" si="5"/>
        <v/>
      </c>
      <c r="U19" s="181"/>
      <c r="V19" s="235"/>
      <c r="W19" s="235"/>
      <c r="X19" s="235"/>
      <c r="Y19" s="235"/>
    </row>
    <row r="20" spans="1:25" s="96" customFormat="1" ht="18" customHeight="1">
      <c r="A20" s="106"/>
      <c r="B20" s="118"/>
      <c r="C20" s="133" t="str">
        <f>IF(C13="","",C13)</f>
        <v>　（改築）</v>
      </c>
      <c r="D20" s="146"/>
      <c r="E20" s="165" t="str">
        <f t="shared" si="0"/>
        <v/>
      </c>
      <c r="F20" s="181"/>
      <c r="G20" s="155"/>
      <c r="H20" s="168" t="str">
        <f t="shared" si="1"/>
        <v/>
      </c>
      <c r="I20" s="168"/>
      <c r="J20" s="168"/>
      <c r="K20" s="168" t="str">
        <f t="shared" si="6"/>
        <v/>
      </c>
      <c r="L20" s="181"/>
      <c r="M20" s="155"/>
      <c r="N20" s="168" t="str">
        <f t="shared" si="3"/>
        <v/>
      </c>
      <c r="O20" s="168"/>
      <c r="P20" s="155"/>
      <c r="Q20" s="168" t="str">
        <f t="shared" si="4"/>
        <v/>
      </c>
      <c r="R20" s="168"/>
      <c r="S20" s="168"/>
      <c r="T20" s="168" t="str">
        <f t="shared" si="5"/>
        <v/>
      </c>
      <c r="U20" s="181"/>
      <c r="V20" s="235"/>
      <c r="W20" s="235"/>
      <c r="X20" s="235"/>
      <c r="Y20" s="235"/>
    </row>
    <row r="21" spans="1:25" s="96" customFormat="1" ht="18" customHeight="1">
      <c r="A21" s="106"/>
      <c r="B21" s="118"/>
      <c r="C21" s="133" t="s">
        <v>111</v>
      </c>
      <c r="D21" s="146"/>
      <c r="E21" s="165" t="str">
        <f t="shared" si="0"/>
        <v/>
      </c>
      <c r="F21" s="181"/>
      <c r="G21" s="155"/>
      <c r="H21" s="168" t="str">
        <f t="shared" si="1"/>
        <v/>
      </c>
      <c r="I21" s="168"/>
      <c r="J21" s="168"/>
      <c r="K21" s="168" t="str">
        <f t="shared" si="6"/>
        <v/>
      </c>
      <c r="L21" s="181"/>
      <c r="M21" s="155"/>
      <c r="N21" s="168" t="str">
        <f t="shared" si="3"/>
        <v/>
      </c>
      <c r="O21" s="168"/>
      <c r="P21" s="155"/>
      <c r="Q21" s="168" t="str">
        <f t="shared" si="4"/>
        <v/>
      </c>
      <c r="R21" s="168"/>
      <c r="S21" s="168"/>
      <c r="T21" s="168" t="str">
        <f t="shared" si="5"/>
        <v/>
      </c>
      <c r="U21" s="181"/>
      <c r="V21" s="235"/>
      <c r="W21" s="235"/>
      <c r="X21" s="235"/>
      <c r="Y21" s="235"/>
    </row>
    <row r="22" spans="1:25" s="96" customFormat="1" ht="18" customHeight="1">
      <c r="A22" s="106"/>
      <c r="B22" s="118"/>
      <c r="C22" s="132"/>
      <c r="D22" s="149"/>
      <c r="E22" s="165" t="str">
        <f t="shared" si="0"/>
        <v/>
      </c>
      <c r="F22" s="180"/>
      <c r="G22" s="152"/>
      <c r="H22" s="168" t="str">
        <f t="shared" si="1"/>
        <v/>
      </c>
      <c r="I22" s="200"/>
      <c r="J22" s="200"/>
      <c r="K22" s="168" t="str">
        <f t="shared" si="6"/>
        <v/>
      </c>
      <c r="L22" s="180"/>
      <c r="M22" s="216"/>
      <c r="N22" s="168" t="str">
        <f t="shared" si="3"/>
        <v/>
      </c>
      <c r="O22" s="223"/>
      <c r="P22" s="216"/>
      <c r="Q22" s="168" t="str">
        <f t="shared" si="4"/>
        <v/>
      </c>
      <c r="R22" s="223"/>
      <c r="S22" s="223"/>
      <c r="T22" s="168" t="str">
        <f t="shared" si="5"/>
        <v/>
      </c>
      <c r="U22" s="230"/>
      <c r="V22" s="235"/>
      <c r="W22" s="235"/>
      <c r="X22" s="235"/>
      <c r="Y22" s="235"/>
    </row>
    <row r="23" spans="1:25" s="96" customFormat="1" ht="18" customHeight="1">
      <c r="A23" s="106"/>
      <c r="B23" s="118"/>
      <c r="C23" s="132"/>
      <c r="D23" s="149"/>
      <c r="E23" s="165" t="str">
        <f t="shared" si="0"/>
        <v/>
      </c>
      <c r="F23" s="180"/>
      <c r="G23" s="152"/>
      <c r="H23" s="168" t="str">
        <f t="shared" si="1"/>
        <v/>
      </c>
      <c r="I23" s="200"/>
      <c r="J23" s="200"/>
      <c r="K23" s="168" t="str">
        <f t="shared" si="6"/>
        <v/>
      </c>
      <c r="L23" s="180"/>
      <c r="M23" s="216"/>
      <c r="N23" s="168" t="str">
        <f t="shared" si="3"/>
        <v/>
      </c>
      <c r="O23" s="223"/>
      <c r="P23" s="216"/>
      <c r="Q23" s="168" t="str">
        <f t="shared" si="4"/>
        <v/>
      </c>
      <c r="R23" s="223"/>
      <c r="S23" s="223"/>
      <c r="T23" s="168" t="str">
        <f t="shared" si="5"/>
        <v/>
      </c>
      <c r="U23" s="230"/>
      <c r="V23" s="235"/>
      <c r="W23" s="235"/>
      <c r="X23" s="235"/>
      <c r="Y23" s="235"/>
    </row>
    <row r="24" spans="1:25" s="96" customFormat="1" ht="18" customHeight="1">
      <c r="A24" s="106"/>
      <c r="B24" s="118"/>
      <c r="C24" s="132"/>
      <c r="D24" s="149"/>
      <c r="E24" s="165" t="str">
        <f t="shared" si="0"/>
        <v/>
      </c>
      <c r="F24" s="183"/>
      <c r="G24" s="152"/>
      <c r="H24" s="168" t="str">
        <f t="shared" si="1"/>
        <v/>
      </c>
      <c r="I24" s="200"/>
      <c r="J24" s="200"/>
      <c r="K24" s="168" t="str">
        <f t="shared" si="6"/>
        <v/>
      </c>
      <c r="L24" s="180"/>
      <c r="M24" s="216"/>
      <c r="N24" s="168" t="str">
        <f t="shared" si="3"/>
        <v/>
      </c>
      <c r="O24" s="223"/>
      <c r="P24" s="216"/>
      <c r="Q24" s="168" t="str">
        <f t="shared" si="4"/>
        <v/>
      </c>
      <c r="R24" s="223"/>
      <c r="S24" s="223"/>
      <c r="T24" s="168" t="str">
        <f t="shared" si="5"/>
        <v/>
      </c>
      <c r="U24" s="230"/>
      <c r="V24" s="235"/>
      <c r="W24" s="235"/>
      <c r="X24" s="235"/>
      <c r="Y24" s="235"/>
    </row>
    <row r="25" spans="1:25" s="96" customFormat="1" ht="18" customHeight="1">
      <c r="A25" s="106"/>
      <c r="B25" s="118"/>
      <c r="C25" s="132"/>
      <c r="D25" s="149"/>
      <c r="E25" s="165" t="str">
        <f t="shared" si="0"/>
        <v/>
      </c>
      <c r="F25" s="183"/>
      <c r="G25" s="152"/>
      <c r="H25" s="168" t="str">
        <f t="shared" si="1"/>
        <v/>
      </c>
      <c r="I25" s="200"/>
      <c r="J25" s="200"/>
      <c r="K25" s="168" t="str">
        <f t="shared" si="6"/>
        <v/>
      </c>
      <c r="L25" s="180"/>
      <c r="M25" s="216"/>
      <c r="N25" s="168" t="str">
        <f t="shared" si="3"/>
        <v/>
      </c>
      <c r="O25" s="223"/>
      <c r="P25" s="216"/>
      <c r="Q25" s="168" t="str">
        <f t="shared" si="4"/>
        <v/>
      </c>
      <c r="R25" s="223"/>
      <c r="S25" s="223"/>
      <c r="T25" s="168" t="str">
        <f t="shared" si="5"/>
        <v/>
      </c>
      <c r="U25" s="230"/>
      <c r="V25" s="235"/>
      <c r="W25" s="235"/>
      <c r="X25" s="235"/>
      <c r="Y25" s="235"/>
    </row>
    <row r="26" spans="1:25" s="96" customFormat="1" ht="18" customHeight="1">
      <c r="A26" s="106"/>
      <c r="B26" s="118"/>
      <c r="C26" s="132"/>
      <c r="D26" s="149"/>
      <c r="E26" s="165" t="str">
        <f t="shared" si="0"/>
        <v/>
      </c>
      <c r="F26" s="183"/>
      <c r="G26" s="152"/>
      <c r="H26" s="168" t="str">
        <f t="shared" si="1"/>
        <v/>
      </c>
      <c r="I26" s="200"/>
      <c r="J26" s="200"/>
      <c r="K26" s="168" t="str">
        <f t="shared" si="6"/>
        <v/>
      </c>
      <c r="L26" s="180"/>
      <c r="M26" s="216"/>
      <c r="N26" s="168" t="str">
        <f t="shared" si="3"/>
        <v/>
      </c>
      <c r="O26" s="223"/>
      <c r="P26" s="216"/>
      <c r="Q26" s="168" t="str">
        <f t="shared" si="4"/>
        <v/>
      </c>
      <c r="R26" s="223"/>
      <c r="S26" s="223"/>
      <c r="T26" s="168" t="str">
        <f t="shared" si="5"/>
        <v/>
      </c>
      <c r="U26" s="230"/>
      <c r="V26" s="235"/>
      <c r="W26" s="235"/>
      <c r="X26" s="235"/>
      <c r="Y26" s="235"/>
    </row>
    <row r="27" spans="1:25" s="96" customFormat="1" ht="18" customHeight="1">
      <c r="A27" s="106"/>
      <c r="B27" s="118"/>
      <c r="C27" s="132"/>
      <c r="D27" s="149"/>
      <c r="E27" s="168" t="str">
        <f t="shared" si="0"/>
        <v/>
      </c>
      <c r="F27" s="183"/>
      <c r="G27" s="152"/>
      <c r="H27" s="168" t="str">
        <f t="shared" si="1"/>
        <v/>
      </c>
      <c r="I27" s="200"/>
      <c r="J27" s="200"/>
      <c r="K27" s="168" t="str">
        <f t="shared" si="6"/>
        <v/>
      </c>
      <c r="L27" s="180"/>
      <c r="M27" s="216"/>
      <c r="N27" s="168" t="str">
        <f t="shared" si="3"/>
        <v/>
      </c>
      <c r="O27" s="223"/>
      <c r="P27" s="216"/>
      <c r="Q27" s="168" t="str">
        <f t="shared" si="4"/>
        <v/>
      </c>
      <c r="R27" s="223"/>
      <c r="S27" s="223"/>
      <c r="T27" s="168" t="str">
        <f t="shared" si="5"/>
        <v/>
      </c>
      <c r="U27" s="230"/>
      <c r="V27" s="235"/>
      <c r="W27" s="235"/>
      <c r="X27" s="235"/>
      <c r="Y27" s="235"/>
    </row>
    <row r="28" spans="1:25" s="96" customFormat="1" ht="18" customHeight="1">
      <c r="A28" s="106"/>
      <c r="B28" s="118"/>
      <c r="C28" s="129" t="s">
        <v>4</v>
      </c>
      <c r="D28" s="150"/>
      <c r="E28" s="169" t="str">
        <f t="shared" si="0"/>
        <v/>
      </c>
      <c r="F28" s="184" t="str">
        <f>IF(SUM(F12:F27)=0,"",SUM(F12:F27))</f>
        <v/>
      </c>
      <c r="G28" s="150"/>
      <c r="H28" s="169" t="str">
        <f t="shared" si="1"/>
        <v/>
      </c>
      <c r="I28" s="169" t="str">
        <f>IF(SUM(I12:I27)=0,"",SUM(I12:I27))</f>
        <v/>
      </c>
      <c r="J28" s="209"/>
      <c r="K28" s="169" t="str">
        <f t="shared" si="6"/>
        <v/>
      </c>
      <c r="L28" s="184" t="str">
        <f>IF(SUM(L12:L27)=0,"",SUM(L12:L27))</f>
        <v/>
      </c>
      <c r="M28" s="217"/>
      <c r="N28" s="169" t="str">
        <f t="shared" si="3"/>
        <v/>
      </c>
      <c r="O28" s="169" t="str">
        <f>IF(SUM(O12:O27)=0,"",SUM(O12:O27))</f>
        <v/>
      </c>
      <c r="P28" s="217"/>
      <c r="Q28" s="169" t="str">
        <f t="shared" si="4"/>
        <v/>
      </c>
      <c r="R28" s="169" t="str">
        <f>IF(SUM(R12:R27)=0,"",SUM(R12:R27))</f>
        <v/>
      </c>
      <c r="S28" s="228"/>
      <c r="T28" s="169" t="str">
        <f t="shared" si="5"/>
        <v/>
      </c>
      <c r="U28" s="184" t="str">
        <f>IF(SUM(U12:U27)=0,"",SUM(U12:U27))</f>
        <v/>
      </c>
      <c r="V28" s="235"/>
      <c r="W28" s="235"/>
      <c r="X28" s="235"/>
      <c r="Y28" s="235"/>
    </row>
    <row r="29" spans="1:25" s="96" customFormat="1" ht="18" customHeight="1">
      <c r="A29" s="106"/>
      <c r="B29" s="118" t="s">
        <v>110</v>
      </c>
      <c r="C29" s="134"/>
      <c r="D29" s="151"/>
      <c r="E29" s="170" t="str">
        <f t="shared" si="0"/>
        <v/>
      </c>
      <c r="F29" s="185"/>
      <c r="G29" s="151"/>
      <c r="H29" s="170" t="str">
        <f t="shared" si="1"/>
        <v/>
      </c>
      <c r="I29" s="197"/>
      <c r="J29" s="197"/>
      <c r="K29" s="170" t="str">
        <f t="shared" si="6"/>
        <v/>
      </c>
      <c r="L29" s="185"/>
      <c r="M29" s="218"/>
      <c r="N29" s="170" t="str">
        <f t="shared" si="3"/>
        <v/>
      </c>
      <c r="O29" s="224"/>
      <c r="P29" s="218"/>
      <c r="Q29" s="170" t="str">
        <f t="shared" si="4"/>
        <v/>
      </c>
      <c r="R29" s="224"/>
      <c r="S29" s="224"/>
      <c r="T29" s="170" t="str">
        <f t="shared" si="5"/>
        <v/>
      </c>
      <c r="U29" s="231"/>
      <c r="V29" s="235"/>
      <c r="W29" s="235"/>
      <c r="X29" s="235"/>
      <c r="Y29" s="235"/>
    </row>
    <row r="30" spans="1:25" s="96" customFormat="1" ht="18" customHeight="1">
      <c r="A30" s="106"/>
      <c r="B30" s="118"/>
      <c r="C30" s="135"/>
      <c r="D30" s="152"/>
      <c r="E30" s="168" t="str">
        <f t="shared" si="0"/>
        <v/>
      </c>
      <c r="F30" s="183"/>
      <c r="G30" s="152"/>
      <c r="H30" s="168" t="str">
        <f t="shared" si="1"/>
        <v/>
      </c>
      <c r="I30" s="200"/>
      <c r="J30" s="200"/>
      <c r="K30" s="168" t="str">
        <f t="shared" si="6"/>
        <v/>
      </c>
      <c r="L30" s="183"/>
      <c r="M30" s="216"/>
      <c r="N30" s="168" t="str">
        <f t="shared" si="3"/>
        <v/>
      </c>
      <c r="O30" s="223"/>
      <c r="P30" s="216"/>
      <c r="Q30" s="168" t="str">
        <f t="shared" si="4"/>
        <v/>
      </c>
      <c r="R30" s="223"/>
      <c r="S30" s="223"/>
      <c r="T30" s="168" t="str">
        <f t="shared" si="5"/>
        <v/>
      </c>
      <c r="U30" s="232"/>
      <c r="V30" s="235"/>
      <c r="W30" s="235"/>
      <c r="X30" s="235"/>
      <c r="Y30" s="235"/>
    </row>
    <row r="31" spans="1:25" s="96" customFormat="1" ht="18" customHeight="1">
      <c r="A31" s="106"/>
      <c r="B31" s="118"/>
      <c r="C31" s="135"/>
      <c r="D31" s="152"/>
      <c r="E31" s="168" t="str">
        <f t="shared" si="0"/>
        <v/>
      </c>
      <c r="F31" s="183"/>
      <c r="G31" s="152"/>
      <c r="H31" s="168" t="str">
        <f t="shared" si="1"/>
        <v/>
      </c>
      <c r="I31" s="200"/>
      <c r="J31" s="200"/>
      <c r="K31" s="168" t="str">
        <f t="shared" si="6"/>
        <v/>
      </c>
      <c r="L31" s="183"/>
      <c r="M31" s="216"/>
      <c r="N31" s="168" t="str">
        <f t="shared" si="3"/>
        <v/>
      </c>
      <c r="O31" s="223"/>
      <c r="P31" s="216"/>
      <c r="Q31" s="168" t="str">
        <f t="shared" si="4"/>
        <v/>
      </c>
      <c r="R31" s="223"/>
      <c r="S31" s="223"/>
      <c r="T31" s="168" t="str">
        <f t="shared" si="5"/>
        <v/>
      </c>
      <c r="U31" s="232"/>
      <c r="V31" s="235"/>
      <c r="W31" s="235"/>
      <c r="X31" s="235"/>
      <c r="Y31" s="235"/>
    </row>
    <row r="32" spans="1:25" s="96" customFormat="1" ht="18" customHeight="1">
      <c r="A32" s="106"/>
      <c r="B32" s="118"/>
      <c r="C32" s="135"/>
      <c r="D32" s="152"/>
      <c r="E32" s="168" t="str">
        <f t="shared" si="0"/>
        <v/>
      </c>
      <c r="F32" s="183"/>
      <c r="G32" s="152"/>
      <c r="H32" s="168" t="str">
        <f t="shared" si="1"/>
        <v/>
      </c>
      <c r="I32" s="200"/>
      <c r="J32" s="200"/>
      <c r="K32" s="168" t="str">
        <f t="shared" si="6"/>
        <v/>
      </c>
      <c r="L32" s="183"/>
      <c r="M32" s="216"/>
      <c r="N32" s="168" t="str">
        <f t="shared" si="3"/>
        <v/>
      </c>
      <c r="O32" s="223"/>
      <c r="P32" s="216"/>
      <c r="Q32" s="168" t="str">
        <f t="shared" si="4"/>
        <v/>
      </c>
      <c r="R32" s="223"/>
      <c r="S32" s="223"/>
      <c r="T32" s="168" t="str">
        <f t="shared" si="5"/>
        <v/>
      </c>
      <c r="U32" s="232"/>
      <c r="V32" s="236" t="s">
        <v>124</v>
      </c>
      <c r="W32" s="125"/>
      <c r="X32" s="125"/>
      <c r="Y32" s="125"/>
    </row>
    <row r="33" spans="1:25" s="96" customFormat="1" ht="18" customHeight="1">
      <c r="A33" s="106"/>
      <c r="B33" s="118"/>
      <c r="C33" s="136"/>
      <c r="D33" s="153"/>
      <c r="E33" s="171" t="str">
        <f t="shared" si="0"/>
        <v/>
      </c>
      <c r="F33" s="186"/>
      <c r="G33" s="153"/>
      <c r="H33" s="171" t="str">
        <f t="shared" si="1"/>
        <v/>
      </c>
      <c r="I33" s="201"/>
      <c r="J33" s="201"/>
      <c r="K33" s="171" t="str">
        <f t="shared" si="6"/>
        <v/>
      </c>
      <c r="L33" s="186"/>
      <c r="M33" s="219"/>
      <c r="N33" s="171" t="str">
        <f t="shared" si="3"/>
        <v/>
      </c>
      <c r="O33" s="225"/>
      <c r="P33" s="219"/>
      <c r="Q33" s="171" t="str">
        <f t="shared" si="4"/>
        <v/>
      </c>
      <c r="R33" s="225"/>
      <c r="S33" s="225"/>
      <c r="T33" s="171" t="str">
        <f t="shared" si="5"/>
        <v/>
      </c>
      <c r="U33" s="233"/>
      <c r="V33" s="236"/>
      <c r="W33" s="125"/>
      <c r="X33" s="125"/>
      <c r="Y33" s="125"/>
    </row>
    <row r="34" spans="1:25" s="96" customFormat="1" ht="18" customHeight="1">
      <c r="A34" s="106"/>
      <c r="B34" s="118"/>
      <c r="C34" s="137" t="s">
        <v>4</v>
      </c>
      <c r="D34" s="150"/>
      <c r="E34" s="169" t="str">
        <f t="shared" si="0"/>
        <v/>
      </c>
      <c r="F34" s="184" t="str">
        <f>IF(SUM(F29:F33)=0,"",(SUM(F29:F33)))</f>
        <v/>
      </c>
      <c r="G34" s="150"/>
      <c r="H34" s="169" t="str">
        <f t="shared" si="1"/>
        <v/>
      </c>
      <c r="I34" s="169" t="str">
        <f>IF(SUM(I29:I33)=0,"",(SUM(I29:I33)))</f>
        <v/>
      </c>
      <c r="J34" s="209"/>
      <c r="K34" s="169" t="str">
        <f t="shared" si="6"/>
        <v/>
      </c>
      <c r="L34" s="184" t="str">
        <f>IF(SUM(L29:L33)=0,"",(SUM(L29:L33)))</f>
        <v/>
      </c>
      <c r="M34" s="217"/>
      <c r="N34" s="169" t="str">
        <f t="shared" si="3"/>
        <v/>
      </c>
      <c r="O34" s="169" t="str">
        <f>IF(SUM(O29:O33)=0,"",(SUM(O29:O33)))</f>
        <v/>
      </c>
      <c r="P34" s="217"/>
      <c r="Q34" s="169" t="str">
        <f t="shared" si="4"/>
        <v/>
      </c>
      <c r="R34" s="169" t="str">
        <f>IF(SUM(R29:R33)=0,"",(SUM(R29:R33)))</f>
        <v/>
      </c>
      <c r="S34" s="228"/>
      <c r="T34" s="169" t="str">
        <f t="shared" si="5"/>
        <v/>
      </c>
      <c r="U34" s="184" t="str">
        <f>IF(SUM(U29:U33)=0,"",(SUM(U29:U33)))</f>
        <v/>
      </c>
      <c r="V34" s="235"/>
      <c r="W34" s="235"/>
      <c r="X34" s="235"/>
      <c r="Y34" s="235"/>
    </row>
    <row r="35" spans="1:25" s="96" customFormat="1" ht="18" customHeight="1">
      <c r="A35" s="106"/>
      <c r="B35" s="115" t="s">
        <v>107</v>
      </c>
      <c r="C35" s="129"/>
      <c r="D35" s="150"/>
      <c r="E35" s="169" t="str">
        <f t="shared" si="0"/>
        <v/>
      </c>
      <c r="F35" s="184" t="str">
        <f>IF(F28="","",IF(F34="",F28,F28+F34))</f>
        <v/>
      </c>
      <c r="G35" s="150"/>
      <c r="H35" s="169" t="str">
        <f t="shared" si="1"/>
        <v/>
      </c>
      <c r="I35" s="169" t="str">
        <f>IF(I28="","",IF(I34="",I28,I28+I34))</f>
        <v/>
      </c>
      <c r="J35" s="209"/>
      <c r="K35" s="169" t="str">
        <f t="shared" si="6"/>
        <v/>
      </c>
      <c r="L35" s="184" t="str">
        <f>IF(L28="","",IF(L34="",L28,L28+L34))</f>
        <v/>
      </c>
      <c r="M35" s="217"/>
      <c r="N35" s="169" t="str">
        <f t="shared" si="3"/>
        <v/>
      </c>
      <c r="O35" s="169" t="str">
        <f>IF(O28="","",IF(O34="",O28,O28+O34))</f>
        <v/>
      </c>
      <c r="P35" s="217"/>
      <c r="Q35" s="169" t="str">
        <f t="shared" si="4"/>
        <v/>
      </c>
      <c r="R35" s="169" t="str">
        <f>IF(R28="","",IF(R34="",R28,R28+R34))</f>
        <v/>
      </c>
      <c r="S35" s="228"/>
      <c r="T35" s="169" t="str">
        <f t="shared" si="5"/>
        <v/>
      </c>
      <c r="U35" s="184" t="str">
        <f>IF(U28="","",IF(U34="",U28,U28+U34))</f>
        <v/>
      </c>
      <c r="V35" s="235"/>
      <c r="W35" s="235"/>
      <c r="X35" s="235"/>
      <c r="Y35" s="235"/>
    </row>
    <row r="36" spans="1:25" s="96" customFormat="1" ht="18" customHeight="1">
      <c r="A36" s="106" t="s">
        <v>106</v>
      </c>
      <c r="B36" s="119" t="str">
        <f>C12</f>
        <v>&lt;改修工事&gt;</v>
      </c>
      <c r="C36" s="133"/>
      <c r="D36" s="154"/>
      <c r="E36" s="170" t="str">
        <f t="shared" si="0"/>
        <v/>
      </c>
      <c r="F36" s="187"/>
      <c r="G36" s="154"/>
      <c r="H36" s="197" t="str">
        <f t="shared" si="1"/>
        <v/>
      </c>
      <c r="I36" s="170"/>
      <c r="J36" s="170"/>
      <c r="K36" s="170" t="str">
        <f t="shared" si="6"/>
        <v/>
      </c>
      <c r="L36" s="187"/>
      <c r="M36" s="154"/>
      <c r="N36" s="170" t="str">
        <f t="shared" si="3"/>
        <v/>
      </c>
      <c r="O36" s="170"/>
      <c r="P36" s="154"/>
      <c r="Q36" s="170" t="str">
        <f t="shared" si="4"/>
        <v/>
      </c>
      <c r="R36" s="170"/>
      <c r="S36" s="170"/>
      <c r="T36" s="170" t="str">
        <f t="shared" si="5"/>
        <v/>
      </c>
      <c r="U36" s="187"/>
      <c r="V36" s="235"/>
      <c r="W36" s="235"/>
      <c r="X36" s="235"/>
      <c r="Y36" s="235"/>
    </row>
    <row r="37" spans="1:25" s="96" customFormat="1" ht="18" customHeight="1">
      <c r="A37" s="106"/>
      <c r="B37" s="119" t="str">
        <f>C20</f>
        <v>　（改築）</v>
      </c>
      <c r="C37" s="133"/>
      <c r="D37" s="155"/>
      <c r="E37" s="168" t="str">
        <f t="shared" si="0"/>
        <v/>
      </c>
      <c r="F37" s="188"/>
      <c r="G37" s="155"/>
      <c r="H37" s="168" t="str">
        <f t="shared" si="1"/>
        <v/>
      </c>
      <c r="I37" s="168"/>
      <c r="J37" s="168"/>
      <c r="K37" s="168" t="str">
        <f t="shared" si="6"/>
        <v/>
      </c>
      <c r="L37" s="188"/>
      <c r="M37" s="155"/>
      <c r="N37" s="168" t="str">
        <f t="shared" si="3"/>
        <v/>
      </c>
      <c r="O37" s="168"/>
      <c r="P37" s="155"/>
      <c r="Q37" s="168" t="str">
        <f t="shared" si="4"/>
        <v/>
      </c>
      <c r="R37" s="168"/>
      <c r="S37" s="168"/>
      <c r="T37" s="168" t="str">
        <f t="shared" si="5"/>
        <v/>
      </c>
      <c r="U37" s="188"/>
      <c r="V37" s="235"/>
      <c r="W37" s="235"/>
      <c r="X37" s="235"/>
      <c r="Y37" s="235"/>
    </row>
    <row r="38" spans="1:25" s="96" customFormat="1" ht="18" customHeight="1">
      <c r="A38" s="106"/>
      <c r="B38" s="120" t="s">
        <v>3</v>
      </c>
      <c r="C38" s="132"/>
      <c r="D38" s="152"/>
      <c r="E38" s="168" t="str">
        <f t="shared" si="0"/>
        <v/>
      </c>
      <c r="F38" s="183"/>
      <c r="G38" s="152"/>
      <c r="H38" s="168" t="str">
        <f t="shared" si="1"/>
        <v/>
      </c>
      <c r="I38" s="200"/>
      <c r="J38" s="200"/>
      <c r="K38" s="168" t="str">
        <f t="shared" si="6"/>
        <v/>
      </c>
      <c r="L38" s="183"/>
      <c r="M38" s="216"/>
      <c r="N38" s="168" t="str">
        <f t="shared" si="3"/>
        <v/>
      </c>
      <c r="O38" s="223"/>
      <c r="P38" s="216"/>
      <c r="Q38" s="168" t="str">
        <f t="shared" si="4"/>
        <v/>
      </c>
      <c r="R38" s="223"/>
      <c r="S38" s="223"/>
      <c r="T38" s="168" t="str">
        <f t="shared" si="5"/>
        <v/>
      </c>
      <c r="U38" s="232"/>
      <c r="V38" s="235"/>
      <c r="W38" s="235"/>
      <c r="X38" s="235"/>
      <c r="Y38" s="235"/>
    </row>
    <row r="39" spans="1:25" s="96" customFormat="1" ht="18" customHeight="1">
      <c r="A39" s="106"/>
      <c r="B39" s="120" t="s">
        <v>3</v>
      </c>
      <c r="C39" s="132"/>
      <c r="D39" s="152"/>
      <c r="E39" s="168" t="str">
        <f t="shared" si="0"/>
        <v/>
      </c>
      <c r="F39" s="183"/>
      <c r="G39" s="152"/>
      <c r="H39" s="168" t="str">
        <f t="shared" si="1"/>
        <v/>
      </c>
      <c r="I39" s="200"/>
      <c r="J39" s="200"/>
      <c r="K39" s="168" t="str">
        <f t="shared" si="6"/>
        <v/>
      </c>
      <c r="L39" s="183"/>
      <c r="M39" s="216"/>
      <c r="N39" s="168" t="str">
        <f t="shared" si="3"/>
        <v/>
      </c>
      <c r="O39" s="223"/>
      <c r="P39" s="216"/>
      <c r="Q39" s="168" t="str">
        <f t="shared" si="4"/>
        <v/>
      </c>
      <c r="R39" s="223"/>
      <c r="S39" s="223"/>
      <c r="T39" s="168" t="str">
        <f t="shared" si="5"/>
        <v/>
      </c>
      <c r="U39" s="232"/>
      <c r="V39" s="235"/>
      <c r="W39" s="235"/>
      <c r="X39" s="235"/>
      <c r="Y39" s="235"/>
    </row>
    <row r="40" spans="1:25" s="96" customFormat="1" ht="18" customHeight="1">
      <c r="A40" s="106"/>
      <c r="B40" s="121" t="s">
        <v>3</v>
      </c>
      <c r="C40" s="132"/>
      <c r="D40" s="152"/>
      <c r="E40" s="168" t="str">
        <f t="shared" si="0"/>
        <v/>
      </c>
      <c r="F40" s="183"/>
      <c r="G40" s="152"/>
      <c r="H40" s="168" t="str">
        <f t="shared" si="1"/>
        <v/>
      </c>
      <c r="I40" s="200"/>
      <c r="J40" s="200"/>
      <c r="K40" s="168" t="str">
        <f t="shared" si="6"/>
        <v/>
      </c>
      <c r="L40" s="183"/>
      <c r="M40" s="216"/>
      <c r="N40" s="168" t="str">
        <f t="shared" si="3"/>
        <v/>
      </c>
      <c r="O40" s="223"/>
      <c r="P40" s="216"/>
      <c r="Q40" s="168" t="str">
        <f t="shared" si="4"/>
        <v/>
      </c>
      <c r="R40" s="223"/>
      <c r="S40" s="223"/>
      <c r="T40" s="168" t="str">
        <f t="shared" si="5"/>
        <v/>
      </c>
      <c r="U40" s="232"/>
      <c r="V40" s="235"/>
      <c r="W40" s="235"/>
      <c r="X40" s="235"/>
      <c r="Y40" s="235"/>
    </row>
    <row r="41" spans="1:25" s="96" customFormat="1" ht="18" customHeight="1">
      <c r="A41" s="106"/>
      <c r="B41" s="119" t="s">
        <v>15</v>
      </c>
      <c r="C41" s="133"/>
      <c r="D41" s="155"/>
      <c r="E41" s="168" t="str">
        <f t="shared" si="0"/>
        <v/>
      </c>
      <c r="F41" s="188"/>
      <c r="G41" s="155"/>
      <c r="H41" s="168" t="str">
        <f t="shared" si="1"/>
        <v/>
      </c>
      <c r="I41" s="168"/>
      <c r="J41" s="168"/>
      <c r="K41" s="168" t="str">
        <f t="shared" si="6"/>
        <v/>
      </c>
      <c r="L41" s="188"/>
      <c r="M41" s="155"/>
      <c r="N41" s="168" t="str">
        <f t="shared" si="3"/>
        <v/>
      </c>
      <c r="O41" s="168"/>
      <c r="P41" s="155"/>
      <c r="Q41" s="168" t="str">
        <f t="shared" si="4"/>
        <v/>
      </c>
      <c r="R41" s="168"/>
      <c r="S41" s="168"/>
      <c r="T41" s="168" t="str">
        <f t="shared" si="5"/>
        <v/>
      </c>
      <c r="U41" s="188"/>
      <c r="V41" s="235"/>
      <c r="W41" s="235"/>
      <c r="X41" s="235"/>
      <c r="Y41" s="235"/>
    </row>
    <row r="42" spans="1:25" s="96" customFormat="1" ht="18" customHeight="1">
      <c r="A42" s="106"/>
      <c r="B42" s="119" t="str">
        <f>C20</f>
        <v>　（改築）</v>
      </c>
      <c r="C42" s="133"/>
      <c r="D42" s="155"/>
      <c r="E42" s="168" t="str">
        <f t="shared" si="0"/>
        <v/>
      </c>
      <c r="F42" s="188"/>
      <c r="G42" s="155"/>
      <c r="H42" s="168" t="str">
        <f t="shared" si="1"/>
        <v/>
      </c>
      <c r="I42" s="168"/>
      <c r="J42" s="168"/>
      <c r="K42" s="168" t="str">
        <f t="shared" si="6"/>
        <v/>
      </c>
      <c r="L42" s="188"/>
      <c r="M42" s="155"/>
      <c r="N42" s="168" t="str">
        <f t="shared" si="3"/>
        <v/>
      </c>
      <c r="O42" s="168"/>
      <c r="P42" s="155"/>
      <c r="Q42" s="168" t="str">
        <f t="shared" si="4"/>
        <v/>
      </c>
      <c r="R42" s="168"/>
      <c r="S42" s="168"/>
      <c r="T42" s="168" t="str">
        <f t="shared" si="5"/>
        <v/>
      </c>
      <c r="U42" s="188"/>
      <c r="V42" s="235"/>
      <c r="W42" s="235"/>
      <c r="X42" s="235"/>
      <c r="Y42" s="235"/>
    </row>
    <row r="43" spans="1:25" s="96" customFormat="1" ht="18" customHeight="1">
      <c r="A43" s="106"/>
      <c r="B43" s="121" t="s">
        <v>3</v>
      </c>
      <c r="C43" s="132"/>
      <c r="D43" s="152"/>
      <c r="E43" s="168" t="str">
        <f t="shared" si="0"/>
        <v/>
      </c>
      <c r="F43" s="183"/>
      <c r="G43" s="152"/>
      <c r="H43" s="168" t="str">
        <f t="shared" si="1"/>
        <v/>
      </c>
      <c r="I43" s="200"/>
      <c r="J43" s="200"/>
      <c r="K43" s="168" t="str">
        <f t="shared" si="6"/>
        <v/>
      </c>
      <c r="L43" s="183"/>
      <c r="M43" s="216"/>
      <c r="N43" s="168" t="str">
        <f t="shared" si="3"/>
        <v/>
      </c>
      <c r="O43" s="223"/>
      <c r="P43" s="216"/>
      <c r="Q43" s="168" t="str">
        <f t="shared" si="4"/>
        <v/>
      </c>
      <c r="R43" s="223"/>
      <c r="S43" s="223"/>
      <c r="T43" s="168" t="str">
        <f t="shared" si="5"/>
        <v/>
      </c>
      <c r="U43" s="232"/>
      <c r="V43" s="235"/>
      <c r="W43" s="235"/>
      <c r="X43" s="235"/>
      <c r="Y43" s="235"/>
    </row>
    <row r="44" spans="1:25" s="96" customFormat="1" ht="18" customHeight="1">
      <c r="A44" s="106"/>
      <c r="B44" s="120" t="s">
        <v>3</v>
      </c>
      <c r="C44" s="132"/>
      <c r="D44" s="152"/>
      <c r="E44" s="168" t="str">
        <f t="shared" si="0"/>
        <v/>
      </c>
      <c r="F44" s="183"/>
      <c r="G44" s="152"/>
      <c r="H44" s="168" t="str">
        <f t="shared" si="1"/>
        <v/>
      </c>
      <c r="I44" s="200"/>
      <c r="J44" s="200"/>
      <c r="K44" s="168" t="str">
        <f t="shared" si="6"/>
        <v/>
      </c>
      <c r="L44" s="183"/>
      <c r="M44" s="216"/>
      <c r="N44" s="168" t="str">
        <f t="shared" si="3"/>
        <v/>
      </c>
      <c r="O44" s="223"/>
      <c r="P44" s="216"/>
      <c r="Q44" s="168" t="str">
        <f t="shared" si="4"/>
        <v/>
      </c>
      <c r="R44" s="223"/>
      <c r="S44" s="223"/>
      <c r="T44" s="168" t="str">
        <f t="shared" si="5"/>
        <v/>
      </c>
      <c r="U44" s="232"/>
      <c r="V44" s="235"/>
      <c r="W44" s="235"/>
      <c r="X44" s="235"/>
      <c r="Y44" s="235"/>
    </row>
    <row r="45" spans="1:25" s="96" customFormat="1" ht="18" customHeight="1">
      <c r="A45" s="106"/>
      <c r="B45" s="122" t="s">
        <v>3</v>
      </c>
      <c r="C45" s="138"/>
      <c r="D45" s="153"/>
      <c r="E45" s="171" t="str">
        <f t="shared" si="0"/>
        <v/>
      </c>
      <c r="F45" s="186"/>
      <c r="G45" s="153"/>
      <c r="H45" s="171" t="str">
        <f t="shared" si="1"/>
        <v/>
      </c>
      <c r="I45" s="201"/>
      <c r="J45" s="201"/>
      <c r="K45" s="171" t="str">
        <f t="shared" si="6"/>
        <v/>
      </c>
      <c r="L45" s="186"/>
      <c r="M45" s="219"/>
      <c r="N45" s="171" t="str">
        <f t="shared" si="3"/>
        <v/>
      </c>
      <c r="O45" s="225"/>
      <c r="P45" s="219"/>
      <c r="Q45" s="171" t="str">
        <f t="shared" si="4"/>
        <v/>
      </c>
      <c r="R45" s="225"/>
      <c r="S45" s="225"/>
      <c r="T45" s="171" t="str">
        <f t="shared" si="5"/>
        <v/>
      </c>
      <c r="U45" s="233"/>
      <c r="V45" s="235"/>
      <c r="W45" s="235"/>
      <c r="X45" s="235"/>
      <c r="Y45" s="235"/>
    </row>
    <row r="46" spans="1:25" s="96" customFormat="1" ht="18" customHeight="1">
      <c r="A46" s="107"/>
      <c r="B46" s="123" t="s">
        <v>105</v>
      </c>
      <c r="C46" s="137"/>
      <c r="D46" s="150"/>
      <c r="E46" s="169" t="str">
        <f t="shared" si="0"/>
        <v/>
      </c>
      <c r="F46" s="184" t="str">
        <f>IF(SUM(F36:F45)=0,"",(SUM(F36:F45)))</f>
        <v/>
      </c>
      <c r="G46" s="150"/>
      <c r="H46" s="169" t="str">
        <f t="shared" si="1"/>
        <v/>
      </c>
      <c r="I46" s="169" t="str">
        <f>IF(SUM(I36:I45)=0,"",(SUM(I36:I45)))</f>
        <v/>
      </c>
      <c r="J46" s="209"/>
      <c r="K46" s="169" t="str">
        <f t="shared" si="6"/>
        <v/>
      </c>
      <c r="L46" s="184" t="str">
        <f>IF(SUM(L36:L45)=0,"",(SUM(L36:L45)))</f>
        <v/>
      </c>
      <c r="M46" s="217"/>
      <c r="N46" s="169" t="str">
        <f t="shared" si="3"/>
        <v/>
      </c>
      <c r="O46" s="169" t="str">
        <f>IF(SUM(O36:O45)=0,"",(SUM(O36:O45)))</f>
        <v/>
      </c>
      <c r="P46" s="217"/>
      <c r="Q46" s="169" t="str">
        <f t="shared" si="4"/>
        <v/>
      </c>
      <c r="R46" s="169" t="str">
        <f>IF(SUM(R36:R45)=0,"",(SUM(R36:R45)))</f>
        <v/>
      </c>
      <c r="S46" s="228"/>
      <c r="T46" s="169" t="str">
        <f t="shared" si="5"/>
        <v/>
      </c>
      <c r="U46" s="184" t="str">
        <f>IF(SUM(U36:U45)=0,"",(SUM(U36:U45)))</f>
        <v/>
      </c>
      <c r="V46" s="235"/>
      <c r="W46" s="235"/>
      <c r="X46" s="235"/>
      <c r="Y46" s="235"/>
    </row>
    <row r="47" spans="1:25" s="96" customFormat="1" ht="18" customHeight="1">
      <c r="A47" s="104" t="s">
        <v>104</v>
      </c>
      <c r="B47" s="116"/>
      <c r="C47" s="130"/>
      <c r="D47" s="156"/>
      <c r="E47" s="172" t="str">
        <f t="shared" si="0"/>
        <v/>
      </c>
      <c r="F47" s="189" t="str">
        <f>IF(F35="","",IF(F46="",F35,F35+F46))</f>
        <v/>
      </c>
      <c r="G47" s="156"/>
      <c r="H47" s="172" t="str">
        <f t="shared" si="1"/>
        <v/>
      </c>
      <c r="I47" s="172" t="str">
        <f>IF(I35="","",IF(I46="",I35,I35+I46))</f>
        <v/>
      </c>
      <c r="J47" s="210"/>
      <c r="K47" s="172" t="str">
        <f t="shared" si="6"/>
        <v/>
      </c>
      <c r="L47" s="189" t="str">
        <f>IF(L35="","",IF(L46="",L35,L35+L46))</f>
        <v/>
      </c>
      <c r="M47" s="220"/>
      <c r="N47" s="172" t="str">
        <f t="shared" si="3"/>
        <v/>
      </c>
      <c r="O47" s="172" t="str">
        <f>IF(O35="","",IF(O46="",O35,O35+O46))</f>
        <v/>
      </c>
      <c r="P47" s="220"/>
      <c r="Q47" s="172" t="str">
        <f t="shared" si="4"/>
        <v/>
      </c>
      <c r="R47" s="172" t="str">
        <f>IF(R35="","",IF(R46="",R35,R35+R46))</f>
        <v/>
      </c>
      <c r="S47" s="229"/>
      <c r="T47" s="172" t="str">
        <f t="shared" si="5"/>
        <v/>
      </c>
      <c r="U47" s="189" t="str">
        <f>IF(U35="","",IF(U46="",U35,U35+U46))</f>
        <v/>
      </c>
      <c r="V47" s="235"/>
      <c r="W47" s="235"/>
      <c r="X47" s="235"/>
      <c r="Y47" s="235"/>
    </row>
    <row r="48" spans="1:25" s="96" customFormat="1" ht="18" customHeight="1">
      <c r="A48" s="105" t="s">
        <v>103</v>
      </c>
      <c r="B48" s="124" t="s">
        <v>102</v>
      </c>
      <c r="C48" s="139"/>
      <c r="D48" s="157" t="s">
        <v>90</v>
      </c>
      <c r="E48" s="173" t="s">
        <v>90</v>
      </c>
      <c r="F48" s="190"/>
      <c r="G48" s="157"/>
      <c r="H48" s="173"/>
      <c r="I48" s="202"/>
      <c r="J48" s="173"/>
      <c r="K48" s="173" t="s">
        <v>90</v>
      </c>
      <c r="L48" s="190"/>
      <c r="M48" s="157"/>
      <c r="N48" s="173"/>
      <c r="O48" s="226"/>
      <c r="P48" s="157"/>
      <c r="Q48" s="173"/>
      <c r="R48" s="226"/>
      <c r="S48" s="173"/>
      <c r="T48" s="173" t="s">
        <v>90</v>
      </c>
      <c r="U48" s="234" t="s">
        <v>90</v>
      </c>
      <c r="V48" s="235"/>
      <c r="W48" s="235"/>
      <c r="X48" s="235"/>
      <c r="Y48" s="235"/>
    </row>
    <row r="49" spans="1:25" s="96" customFormat="1" ht="18" customHeight="1">
      <c r="A49" s="106"/>
      <c r="B49" s="125" t="s">
        <v>101</v>
      </c>
      <c r="C49" s="140"/>
      <c r="D49" s="158"/>
      <c r="E49" s="174"/>
      <c r="F49" s="191" t="s">
        <v>90</v>
      </c>
      <c r="G49" s="158"/>
      <c r="H49" s="174"/>
      <c r="I49" s="203"/>
      <c r="J49" s="174"/>
      <c r="K49" s="174"/>
      <c r="L49" s="191" t="s">
        <v>90</v>
      </c>
      <c r="M49" s="158"/>
      <c r="N49" s="174"/>
      <c r="O49" s="223"/>
      <c r="P49" s="158"/>
      <c r="Q49" s="174"/>
      <c r="R49" s="223"/>
      <c r="S49" s="174"/>
      <c r="T49" s="174"/>
      <c r="U49" s="232" t="s">
        <v>90</v>
      </c>
      <c r="V49" s="235"/>
      <c r="W49" s="235"/>
      <c r="X49" s="235"/>
      <c r="Y49" s="235"/>
    </row>
    <row r="50" spans="1:25" s="96" customFormat="1" ht="18" customHeight="1">
      <c r="A50" s="106"/>
      <c r="B50" s="125" t="s">
        <v>87</v>
      </c>
      <c r="C50" s="140"/>
      <c r="D50" s="158"/>
      <c r="E50" s="174"/>
      <c r="F50" s="191" t="s">
        <v>90</v>
      </c>
      <c r="G50" s="158"/>
      <c r="H50" s="174"/>
      <c r="I50" s="203"/>
      <c r="J50" s="174"/>
      <c r="K50" s="174"/>
      <c r="L50" s="191" t="s">
        <v>90</v>
      </c>
      <c r="M50" s="158"/>
      <c r="N50" s="174"/>
      <c r="O50" s="223"/>
      <c r="P50" s="158"/>
      <c r="Q50" s="174"/>
      <c r="R50" s="223"/>
      <c r="S50" s="174"/>
      <c r="T50" s="174"/>
      <c r="U50" s="232" t="s">
        <v>90</v>
      </c>
      <c r="V50" s="235"/>
      <c r="W50" s="235"/>
      <c r="X50" s="235"/>
      <c r="Y50" s="235"/>
    </row>
    <row r="51" spans="1:25" s="96" customFormat="1" ht="18" customHeight="1">
      <c r="A51" s="106"/>
      <c r="B51" s="125" t="s">
        <v>99</v>
      </c>
      <c r="C51" s="140"/>
      <c r="D51" s="158"/>
      <c r="E51" s="174"/>
      <c r="F51" s="191" t="s">
        <v>98</v>
      </c>
      <c r="G51" s="158"/>
      <c r="H51" s="174"/>
      <c r="I51" s="203"/>
      <c r="J51" s="174"/>
      <c r="K51" s="174"/>
      <c r="L51" s="191" t="s">
        <v>90</v>
      </c>
      <c r="M51" s="158"/>
      <c r="N51" s="174"/>
      <c r="O51" s="223"/>
      <c r="P51" s="158"/>
      <c r="Q51" s="174"/>
      <c r="R51" s="223"/>
      <c r="S51" s="174"/>
      <c r="T51" s="174"/>
      <c r="U51" s="232" t="s">
        <v>90</v>
      </c>
      <c r="V51" s="235"/>
      <c r="W51" s="235"/>
      <c r="X51" s="235"/>
      <c r="Y51" s="235"/>
    </row>
    <row r="52" spans="1:25" s="96" customFormat="1" ht="18" customHeight="1">
      <c r="A52" s="106"/>
      <c r="B52" s="125" t="s">
        <v>96</v>
      </c>
      <c r="C52" s="140"/>
      <c r="D52" s="158"/>
      <c r="E52" s="174"/>
      <c r="F52" s="191"/>
      <c r="G52" s="158"/>
      <c r="H52" s="174"/>
      <c r="I52" s="203"/>
      <c r="J52" s="174"/>
      <c r="K52" s="174"/>
      <c r="L52" s="191" t="s">
        <v>90</v>
      </c>
      <c r="M52" s="158"/>
      <c r="N52" s="174"/>
      <c r="O52" s="223"/>
      <c r="P52" s="158"/>
      <c r="Q52" s="174"/>
      <c r="R52" s="223"/>
      <c r="S52" s="174"/>
      <c r="T52" s="174"/>
      <c r="U52" s="232" t="s">
        <v>90</v>
      </c>
      <c r="V52" s="235"/>
      <c r="W52" s="235"/>
      <c r="X52" s="235"/>
      <c r="Y52" s="235"/>
    </row>
    <row r="53" spans="1:25" s="96" customFormat="1" ht="18" customHeight="1">
      <c r="A53" s="106"/>
      <c r="B53" s="125" t="s">
        <v>7</v>
      </c>
      <c r="C53" s="140"/>
      <c r="D53" s="158"/>
      <c r="E53" s="174"/>
      <c r="F53" s="191"/>
      <c r="G53" s="158"/>
      <c r="H53" s="174"/>
      <c r="I53" s="203"/>
      <c r="J53" s="174"/>
      <c r="K53" s="174"/>
      <c r="L53" s="191" t="s">
        <v>90</v>
      </c>
      <c r="M53" s="158"/>
      <c r="N53" s="174"/>
      <c r="O53" s="223"/>
      <c r="P53" s="158"/>
      <c r="Q53" s="174"/>
      <c r="R53" s="223"/>
      <c r="S53" s="174"/>
      <c r="T53" s="174"/>
      <c r="U53" s="232" t="s">
        <v>90</v>
      </c>
      <c r="V53" s="235"/>
      <c r="W53" s="235"/>
      <c r="X53" s="235"/>
      <c r="Y53" s="235"/>
    </row>
    <row r="54" spans="1:25" s="96" customFormat="1" ht="18" customHeight="1">
      <c r="A54" s="106"/>
      <c r="B54" s="125" t="s">
        <v>95</v>
      </c>
      <c r="C54" s="140"/>
      <c r="D54" s="159"/>
      <c r="E54" s="175"/>
      <c r="F54" s="191"/>
      <c r="G54" s="159"/>
      <c r="H54" s="175"/>
      <c r="I54" s="204"/>
      <c r="J54" s="175"/>
      <c r="K54" s="175"/>
      <c r="L54" s="191"/>
      <c r="M54" s="159"/>
      <c r="N54" s="175"/>
      <c r="O54" s="225"/>
      <c r="P54" s="159"/>
      <c r="Q54" s="175"/>
      <c r="R54" s="225"/>
      <c r="S54" s="175"/>
      <c r="T54" s="175"/>
      <c r="U54" s="232" t="s">
        <v>90</v>
      </c>
      <c r="V54" s="235"/>
      <c r="W54" s="235"/>
      <c r="X54" s="235"/>
      <c r="Y54" s="235"/>
    </row>
    <row r="55" spans="1:25" s="96" customFormat="1" ht="18" customHeight="1">
      <c r="A55" s="108"/>
      <c r="B55" s="126" t="s">
        <v>94</v>
      </c>
      <c r="C55" s="141"/>
      <c r="D55" s="160" t="s">
        <v>49</v>
      </c>
      <c r="E55" s="176" t="s">
        <v>49</v>
      </c>
      <c r="F55" s="189" t="str">
        <f>IF(SUM(F48:F54)=0,"",SUM(F48:F54))</f>
        <v/>
      </c>
      <c r="G55" s="160" t="s">
        <v>16</v>
      </c>
      <c r="H55" s="176" t="s">
        <v>16</v>
      </c>
      <c r="I55" s="172" t="str">
        <f>IF(SUM(I48:I54)=0,"",SUM(I48:I54))</f>
        <v/>
      </c>
      <c r="J55" s="176" t="s">
        <v>16</v>
      </c>
      <c r="K55" s="176" t="s">
        <v>16</v>
      </c>
      <c r="L55" s="189" t="str">
        <f>IF(SUM(L48:L54)=0,"",SUM(L48:L54))</f>
        <v/>
      </c>
      <c r="M55" s="160" t="s">
        <v>16</v>
      </c>
      <c r="N55" s="176" t="s">
        <v>16</v>
      </c>
      <c r="O55" s="172" t="str">
        <f>IF(SUM(O48:O54)=0,"",SUM(O48:O54))</f>
        <v/>
      </c>
      <c r="P55" s="160" t="s">
        <v>16</v>
      </c>
      <c r="Q55" s="176" t="s">
        <v>16</v>
      </c>
      <c r="R55" s="172" t="str">
        <f>IF(SUM(R48:R54)=0,"",SUM(R48:R54))</f>
        <v/>
      </c>
      <c r="S55" s="176" t="s">
        <v>16</v>
      </c>
      <c r="T55" s="176" t="s">
        <v>16</v>
      </c>
      <c r="U55" s="189" t="str">
        <f>IF(SUM(U48:U54)=0,"",SUM(U48:U54))</f>
        <v/>
      </c>
      <c r="V55" s="235"/>
      <c r="W55" s="235"/>
      <c r="X55" s="235"/>
      <c r="Y55" s="235"/>
    </row>
    <row r="56" spans="1:25">
      <c r="A56" s="109"/>
      <c r="B56" s="109"/>
      <c r="C56" s="109"/>
      <c r="D56" s="109"/>
      <c r="E56" s="109"/>
      <c r="F56" s="192" t="str">
        <f>IF(F47=F55,"","↑【確認】「事業財源」の合計と「合計（総事業費）」が不一致")</f>
        <v/>
      </c>
      <c r="G56" s="109"/>
      <c r="H56" s="109"/>
      <c r="I56" s="109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</row>
    <row r="57" spans="1:25">
      <c r="F57" s="193"/>
    </row>
    <row r="58" spans="1:25">
      <c r="A58" s="110" t="s">
        <v>93</v>
      </c>
    </row>
    <row r="59" spans="1:25">
      <c r="A59" s="111" t="s">
        <v>92</v>
      </c>
      <c r="B59" s="2" t="s">
        <v>91</v>
      </c>
    </row>
    <row r="60" spans="1:25">
      <c r="A60" s="111"/>
      <c r="B60" s="2" t="s">
        <v>46</v>
      </c>
    </row>
    <row r="61" spans="1:25">
      <c r="A61" s="111" t="s">
        <v>89</v>
      </c>
      <c r="B61" s="2" t="s">
        <v>88</v>
      </c>
    </row>
    <row r="62" spans="1:25">
      <c r="A62" s="111"/>
      <c r="B62" s="2" t="s">
        <v>86</v>
      </c>
    </row>
    <row r="63" spans="1:25">
      <c r="A63" s="111" t="s">
        <v>85</v>
      </c>
      <c r="B63" s="2" t="s">
        <v>83</v>
      </c>
    </row>
    <row r="64" spans="1:25">
      <c r="A64" s="111" t="s">
        <v>82</v>
      </c>
      <c r="B64" s="2" t="s">
        <v>51</v>
      </c>
    </row>
    <row r="65" spans="1:3">
      <c r="A65" s="111"/>
      <c r="B65" s="2" t="s">
        <v>48</v>
      </c>
    </row>
    <row r="66" spans="1:3">
      <c r="A66" s="111"/>
      <c r="B66" s="2" t="s">
        <v>77</v>
      </c>
    </row>
    <row r="67" spans="1:3">
      <c r="A67" s="111" t="s">
        <v>81</v>
      </c>
      <c r="B67" s="2" t="s">
        <v>80</v>
      </c>
    </row>
    <row r="68" spans="1:3">
      <c r="A68" s="111" t="s">
        <v>79</v>
      </c>
      <c r="B68" s="2" t="s">
        <v>78</v>
      </c>
    </row>
    <row r="69" spans="1:3">
      <c r="A69" s="111" t="s">
        <v>73</v>
      </c>
      <c r="B69" s="2" t="s">
        <v>76</v>
      </c>
    </row>
    <row r="70" spans="1:3">
      <c r="A70" s="111" t="s">
        <v>73</v>
      </c>
      <c r="B70" s="2" t="s">
        <v>75</v>
      </c>
    </row>
    <row r="71" spans="1:3">
      <c r="A71" s="111" t="s">
        <v>16</v>
      </c>
      <c r="B71" s="109" t="s">
        <v>70</v>
      </c>
      <c r="C71" s="109"/>
    </row>
    <row r="72" spans="1:3">
      <c r="A72" s="111" t="s">
        <v>74</v>
      </c>
      <c r="B72" s="109" t="s">
        <v>6</v>
      </c>
      <c r="C72" s="109"/>
    </row>
    <row r="73" spans="1:3">
      <c r="A73" s="111" t="s">
        <v>73</v>
      </c>
      <c r="B73" s="109" t="s">
        <v>18</v>
      </c>
      <c r="C73" s="109"/>
    </row>
    <row r="74" spans="1:3">
      <c r="A74" s="111" t="s">
        <v>73</v>
      </c>
      <c r="B74" s="109" t="s">
        <v>72</v>
      </c>
      <c r="C74" s="109"/>
    </row>
    <row r="75" spans="1:3">
      <c r="A75" s="111" t="s">
        <v>71</v>
      </c>
      <c r="B75" s="2" t="s">
        <v>69</v>
      </c>
    </row>
    <row r="76" spans="1:3">
      <c r="A76" s="111" t="s">
        <v>68</v>
      </c>
      <c r="B76" s="2" t="s">
        <v>67</v>
      </c>
    </row>
    <row r="77" spans="1:3">
      <c r="A77" s="112"/>
      <c r="B77" s="2" t="s">
        <v>45</v>
      </c>
    </row>
  </sheetData>
  <mergeCells count="48">
    <mergeCell ref="A5:B5"/>
    <mergeCell ref="E5:J5"/>
    <mergeCell ref="D7:F7"/>
    <mergeCell ref="G7:L7"/>
    <mergeCell ref="M7:U7"/>
    <mergeCell ref="G8:H8"/>
    <mergeCell ref="J8:K8"/>
    <mergeCell ref="M8:N8"/>
    <mergeCell ref="P8:Q8"/>
    <mergeCell ref="S8:T8"/>
    <mergeCell ref="B35:C35"/>
    <mergeCell ref="B36:C36"/>
    <mergeCell ref="B37:C37"/>
    <mergeCell ref="B41:C41"/>
    <mergeCell ref="B42:C42"/>
    <mergeCell ref="B46:C46"/>
    <mergeCell ref="A47:C47"/>
    <mergeCell ref="B48:C48"/>
    <mergeCell ref="B49:C49"/>
    <mergeCell ref="B50:C50"/>
    <mergeCell ref="B51:C51"/>
    <mergeCell ref="B52:C52"/>
    <mergeCell ref="B53:C53"/>
    <mergeCell ref="B54:C54"/>
    <mergeCell ref="B55:C55"/>
    <mergeCell ref="A7:A9"/>
    <mergeCell ref="B7:C9"/>
    <mergeCell ref="D8:D9"/>
    <mergeCell ref="E8:E9"/>
    <mergeCell ref="F8:F9"/>
    <mergeCell ref="B29:B34"/>
    <mergeCell ref="V32:Y33"/>
    <mergeCell ref="A10:A35"/>
    <mergeCell ref="B10:B28"/>
    <mergeCell ref="A36:A46"/>
    <mergeCell ref="A48:A55"/>
    <mergeCell ref="D48:D54"/>
    <mergeCell ref="E48:E54"/>
    <mergeCell ref="G48:G54"/>
    <mergeCell ref="H48:H54"/>
    <mergeCell ref="J48:J54"/>
    <mergeCell ref="K48:K54"/>
    <mergeCell ref="M48:M54"/>
    <mergeCell ref="N48:N54"/>
    <mergeCell ref="P48:P54"/>
    <mergeCell ref="Q48:Q54"/>
    <mergeCell ref="S48:S54"/>
    <mergeCell ref="T48:T54"/>
  </mergeCells>
  <phoneticPr fontId="3"/>
  <dataValidations count="3">
    <dataValidation type="list" allowBlank="1" showDropDown="0" showInputMessage="1" showErrorMessage="1" sqref="C13">
      <formula1>"　（新築）,（移転新築）,　（増築）,　（改築）"</formula1>
    </dataValidation>
    <dataValidation type="list" allowBlank="0" showDropDown="0" showInputMessage="1" showErrorMessage="1" sqref="C12">
      <formula1>" &lt;建築工事&gt;, &lt;改修工事&gt;"</formula1>
    </dataValidation>
    <dataValidation allowBlank="0" showDropDown="0" showInputMessage="1" showErrorMessage="1" sqref="C19"/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54" fitToWidth="0" fitToHeight="1" orientation="portrait" usePrinterDefaults="1" blackAndWhite="1" cellComments="asDisplayed" r:id="rId1"/>
  <headerFooter>
    <oddFooter>&amp;C&amp;P / &amp;N ページ</oddFooter>
  </headerFooter>
  <colBreaks count="1" manualBreakCount="1">
    <brk id="21" max="1048575" man="1"/>
  </col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9"/>
  </sheetPr>
  <dimension ref="A1:O31"/>
  <sheetViews>
    <sheetView view="pageBreakPreview" zoomScaleSheetLayoutView="100" workbookViewId="0">
      <selection activeCell="E36" sqref="E36"/>
    </sheetView>
  </sheetViews>
  <sheetFormatPr defaultColWidth="9" defaultRowHeight="14.4"/>
  <cols>
    <col min="1" max="1" width="13" style="237" customWidth="1"/>
    <col min="2" max="18" width="10" style="237" customWidth="1"/>
    <col min="19" max="16384" width="9" style="237"/>
  </cols>
  <sheetData>
    <row r="1" spans="1:15" ht="18.600000000000001">
      <c r="A1" s="8" t="s">
        <v>161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5" ht="18" customHeight="1">
      <c r="A2" s="8" t="s">
        <v>162</v>
      </c>
      <c r="B2" s="8"/>
      <c r="C2" s="8"/>
      <c r="D2" s="8"/>
      <c r="E2" s="8"/>
      <c r="F2" s="8"/>
      <c r="G2" s="8"/>
      <c r="H2" s="8"/>
      <c r="I2" s="8"/>
      <c r="J2" s="8"/>
      <c r="K2" s="8"/>
    </row>
    <row r="5" spans="1:15" ht="25.8" customHeight="1">
      <c r="A5" s="238" t="s">
        <v>66</v>
      </c>
      <c r="B5" s="248" t="s">
        <v>112</v>
      </c>
      <c r="C5" s="258"/>
      <c r="D5" s="258"/>
      <c r="E5" s="258"/>
      <c r="F5" s="263"/>
    </row>
    <row r="6" spans="1:15" ht="12" customHeight="1">
      <c r="A6" s="239"/>
      <c r="B6" s="249"/>
      <c r="C6" s="249"/>
      <c r="D6" s="249"/>
      <c r="E6" s="249"/>
      <c r="F6" s="249"/>
    </row>
    <row r="7" spans="1:15">
      <c r="A7" s="101" t="s">
        <v>154</v>
      </c>
    </row>
    <row r="8" spans="1:15">
      <c r="A8" s="240" t="s">
        <v>140</v>
      </c>
      <c r="B8" s="240"/>
      <c r="C8" s="240"/>
      <c r="D8" s="240" t="s">
        <v>65</v>
      </c>
      <c r="E8" s="240"/>
      <c r="F8" s="240"/>
      <c r="G8" s="240" t="s">
        <v>10</v>
      </c>
      <c r="H8" s="240"/>
      <c r="I8" s="240"/>
      <c r="J8" s="240"/>
      <c r="K8" s="240"/>
    </row>
    <row r="9" spans="1:15" ht="18.75" customHeight="1">
      <c r="A9" s="241"/>
      <c r="B9" s="241"/>
      <c r="C9" s="241"/>
      <c r="D9" s="241"/>
      <c r="E9" s="241"/>
      <c r="F9" s="241"/>
      <c r="G9" s="241"/>
      <c r="H9" s="241"/>
      <c r="I9" s="241"/>
      <c r="J9" s="241"/>
      <c r="K9" s="241"/>
      <c r="O9" s="278"/>
    </row>
    <row r="10" spans="1:15" ht="12" customHeight="1">
      <c r="A10" s="242"/>
      <c r="B10" s="242"/>
      <c r="C10" s="242"/>
      <c r="D10" s="242"/>
      <c r="E10" s="242"/>
      <c r="F10" s="242"/>
      <c r="G10" s="242"/>
      <c r="H10" s="242"/>
      <c r="I10" s="242"/>
      <c r="J10" s="242"/>
      <c r="K10" s="242"/>
      <c r="O10" s="278"/>
    </row>
    <row r="11" spans="1:15" ht="12" customHeight="1">
      <c r="A11" s="242"/>
      <c r="B11" s="242"/>
      <c r="C11" s="242"/>
      <c r="D11" s="242"/>
      <c r="E11" s="242"/>
      <c r="F11" s="242"/>
      <c r="G11" s="242"/>
      <c r="H11" s="242"/>
      <c r="I11" s="242"/>
      <c r="J11" s="242"/>
      <c r="K11" s="242"/>
      <c r="O11" s="278"/>
    </row>
    <row r="12" spans="1:15" ht="15">
      <c r="A12" s="237" t="s">
        <v>139</v>
      </c>
      <c r="O12" s="278"/>
    </row>
    <row r="13" spans="1:15" ht="3.75" customHeight="1">
      <c r="O13" s="278"/>
    </row>
    <row r="14" spans="1:15" ht="15">
      <c r="A14" s="243" t="s">
        <v>97</v>
      </c>
      <c r="B14" s="238" t="s">
        <v>138</v>
      </c>
      <c r="C14" s="238"/>
      <c r="D14" s="238"/>
      <c r="E14" s="238"/>
      <c r="F14" s="238"/>
      <c r="G14" s="238" t="s">
        <v>137</v>
      </c>
      <c r="H14" s="238"/>
      <c r="I14" s="238"/>
      <c r="J14" s="238"/>
      <c r="K14" s="238"/>
      <c r="O14" s="278"/>
    </row>
    <row r="15" spans="1:15" ht="18.75" customHeight="1">
      <c r="A15" s="244"/>
      <c r="B15" s="250" t="s">
        <v>136</v>
      </c>
      <c r="C15" s="259" t="s">
        <v>135</v>
      </c>
      <c r="D15" s="261" t="s">
        <v>17</v>
      </c>
      <c r="E15" s="261" t="s">
        <v>5</v>
      </c>
      <c r="F15" s="264" t="s">
        <v>135</v>
      </c>
      <c r="G15" s="250" t="s">
        <v>136</v>
      </c>
      <c r="H15" s="259" t="s">
        <v>135</v>
      </c>
      <c r="I15" s="261" t="s">
        <v>17</v>
      </c>
      <c r="J15" s="261" t="s">
        <v>5</v>
      </c>
      <c r="K15" s="264" t="s">
        <v>135</v>
      </c>
      <c r="O15" s="278"/>
    </row>
    <row r="16" spans="1:15" ht="28.8" customHeight="1">
      <c r="A16" s="238" t="s">
        <v>134</v>
      </c>
      <c r="B16" s="251" t="s">
        <v>157</v>
      </c>
      <c r="C16" s="251"/>
      <c r="D16" s="251"/>
      <c r="E16" s="251"/>
      <c r="F16" s="251"/>
      <c r="G16" s="251" t="s">
        <v>157</v>
      </c>
      <c r="H16" s="251"/>
      <c r="I16" s="251"/>
      <c r="J16" s="251"/>
      <c r="K16" s="251"/>
      <c r="O16" s="278"/>
    </row>
    <row r="17" spans="1:11">
      <c r="A17" s="238" t="s">
        <v>133</v>
      </c>
      <c r="B17" s="238" t="s">
        <v>108</v>
      </c>
      <c r="C17" s="238"/>
      <c r="D17" s="238"/>
      <c r="E17" s="238"/>
      <c r="F17" s="238"/>
      <c r="G17" s="238" t="s">
        <v>34</v>
      </c>
      <c r="H17" s="238"/>
      <c r="I17" s="238"/>
      <c r="J17" s="238"/>
      <c r="K17" s="238"/>
    </row>
    <row r="18" spans="1:11" ht="18.75" customHeight="1">
      <c r="A18" s="238"/>
      <c r="B18" s="252"/>
      <c r="C18" s="252"/>
      <c r="D18" s="250" t="s">
        <v>132</v>
      </c>
      <c r="E18" s="261"/>
      <c r="F18" s="265"/>
      <c r="G18" s="252"/>
      <c r="H18" s="252"/>
      <c r="I18" s="250" t="s">
        <v>132</v>
      </c>
      <c r="J18" s="261"/>
      <c r="K18" s="265"/>
    </row>
    <row r="19" spans="1:11">
      <c r="A19" s="245" t="s">
        <v>125</v>
      </c>
      <c r="B19" s="238" t="s">
        <v>130</v>
      </c>
      <c r="C19" s="238"/>
      <c r="D19" s="238"/>
      <c r="E19" s="238"/>
      <c r="F19" s="238"/>
      <c r="G19" s="238" t="s">
        <v>59</v>
      </c>
      <c r="H19" s="238"/>
      <c r="I19" s="238"/>
      <c r="J19" s="238"/>
      <c r="K19" s="238"/>
    </row>
    <row r="20" spans="1:11" ht="18.75" customHeight="1">
      <c r="A20" s="244"/>
      <c r="B20" s="252"/>
      <c r="C20" s="252"/>
      <c r="D20" s="252"/>
      <c r="E20" s="252"/>
      <c r="F20" s="252"/>
      <c r="G20" s="252"/>
      <c r="H20" s="252"/>
      <c r="I20" s="252"/>
      <c r="J20" s="252"/>
      <c r="K20" s="252"/>
    </row>
    <row r="23" spans="1:11">
      <c r="A23" s="237" t="s">
        <v>129</v>
      </c>
    </row>
    <row r="24" spans="1:11" ht="3.75" customHeight="1"/>
    <row r="25" spans="1:11">
      <c r="A25" s="246" t="s">
        <v>9</v>
      </c>
      <c r="B25" s="253" t="s">
        <v>84</v>
      </c>
      <c r="C25" s="260"/>
      <c r="D25" s="260"/>
      <c r="E25" s="262"/>
      <c r="F25" s="253" t="s">
        <v>100</v>
      </c>
      <c r="G25" s="260"/>
      <c r="H25" s="260"/>
      <c r="I25" s="262"/>
      <c r="J25" s="268" t="s">
        <v>38</v>
      </c>
      <c r="K25" s="273"/>
    </row>
    <row r="26" spans="1:11">
      <c r="A26" s="247"/>
      <c r="B26" s="246" t="s">
        <v>163</v>
      </c>
      <c r="C26" s="246" t="s">
        <v>109</v>
      </c>
      <c r="D26" s="246" t="s">
        <v>128</v>
      </c>
      <c r="E26" s="246" t="s">
        <v>164</v>
      </c>
      <c r="F26" s="253" t="s">
        <v>30</v>
      </c>
      <c r="G26" s="262"/>
      <c r="H26" s="266" t="s">
        <v>165</v>
      </c>
      <c r="I26" s="267"/>
      <c r="J26" s="269"/>
      <c r="K26" s="274"/>
    </row>
    <row r="27" spans="1:11" ht="18.75" customHeight="1">
      <c r="A27" s="238" t="s">
        <v>127</v>
      </c>
      <c r="B27" s="254"/>
      <c r="C27" s="254"/>
      <c r="D27" s="254"/>
      <c r="E27" s="254"/>
      <c r="F27" s="254"/>
      <c r="G27" s="254"/>
      <c r="H27" s="254"/>
      <c r="I27" s="254"/>
      <c r="J27" s="270" t="str">
        <f>IF(SUM(B27:I27)=0,"",SUM(B27:I27))</f>
        <v/>
      </c>
      <c r="K27" s="275"/>
    </row>
    <row r="28" spans="1:11" ht="15" customHeight="1">
      <c r="A28" s="238" t="s">
        <v>126</v>
      </c>
      <c r="B28" s="255"/>
      <c r="C28" s="255"/>
      <c r="D28" s="255"/>
      <c r="E28" s="255"/>
      <c r="F28" s="255"/>
      <c r="G28" s="255"/>
      <c r="H28" s="255"/>
      <c r="I28" s="255"/>
      <c r="J28" s="271" t="str">
        <f>IF(SUM(B28:I28)=0,"",SUM(B28:I28))</f>
        <v/>
      </c>
      <c r="K28" s="276"/>
    </row>
    <row r="29" spans="1:11" ht="15" customHeight="1">
      <c r="A29" s="238"/>
      <c r="B29" s="256"/>
      <c r="C29" s="256"/>
      <c r="D29" s="256"/>
      <c r="E29" s="256"/>
      <c r="F29" s="256"/>
      <c r="G29" s="256"/>
      <c r="H29" s="256"/>
      <c r="I29" s="256"/>
      <c r="J29" s="272" t="str">
        <f>IF(SUM(B29:I29)=0,"",SUM(B29:I29))</f>
        <v/>
      </c>
      <c r="K29" s="277"/>
    </row>
    <row r="30" spans="1:11" ht="12" customHeight="1">
      <c r="A30" s="239"/>
      <c r="B30" s="257"/>
      <c r="C30" s="257"/>
      <c r="D30" s="257"/>
      <c r="E30" s="257"/>
      <c r="F30" s="257"/>
      <c r="G30" s="257"/>
      <c r="H30" s="257"/>
      <c r="I30" s="257"/>
      <c r="J30" s="257"/>
      <c r="K30" s="257"/>
    </row>
    <row r="31" spans="1:11" ht="12" customHeight="1">
      <c r="A31" s="239"/>
      <c r="B31" s="257"/>
      <c r="C31" s="257"/>
      <c r="D31" s="257"/>
      <c r="E31" s="257"/>
      <c r="F31" s="257"/>
      <c r="G31" s="257"/>
      <c r="H31" s="257"/>
      <c r="I31" s="257"/>
      <c r="J31" s="257"/>
      <c r="K31" s="257"/>
    </row>
    <row r="33" ht="18.75" customHeight="1"/>
    <row r="34" ht="18.75" customHeight="1"/>
  </sheetData>
  <mergeCells count="34">
    <mergeCell ref="B5:F5"/>
    <mergeCell ref="A8:C8"/>
    <mergeCell ref="D8:F8"/>
    <mergeCell ref="G8:K8"/>
    <mergeCell ref="A9:C9"/>
    <mergeCell ref="D9:F9"/>
    <mergeCell ref="G9:K9"/>
    <mergeCell ref="B14:F14"/>
    <mergeCell ref="G14:K14"/>
    <mergeCell ref="B16:F16"/>
    <mergeCell ref="G16:K16"/>
    <mergeCell ref="B17:F17"/>
    <mergeCell ref="G17:K17"/>
    <mergeCell ref="B18:C18"/>
    <mergeCell ref="D18:E18"/>
    <mergeCell ref="G18:H18"/>
    <mergeCell ref="I18:J18"/>
    <mergeCell ref="B19:F19"/>
    <mergeCell ref="G19:K19"/>
    <mergeCell ref="B20:F20"/>
    <mergeCell ref="G20:K20"/>
    <mergeCell ref="B25:E25"/>
    <mergeCell ref="F25:I25"/>
    <mergeCell ref="F26:G26"/>
    <mergeCell ref="H26:I26"/>
    <mergeCell ref="J27:K27"/>
    <mergeCell ref="J28:K28"/>
    <mergeCell ref="J29:K29"/>
    <mergeCell ref="A14:A15"/>
    <mergeCell ref="A17:A18"/>
    <mergeCell ref="A19:A20"/>
    <mergeCell ref="A25:A26"/>
    <mergeCell ref="J25:K26"/>
    <mergeCell ref="A28:A29"/>
  </mergeCells>
  <phoneticPr fontId="3"/>
  <dataValidations count="1">
    <dataValidation type="list" allowBlank="1" showDropDown="0" showInputMessage="1" showErrorMessage="1" sqref="B18:C18 G18:H18">
      <formula1>"有床,無床"</formula1>
    </dataValidation>
  </dataValidations>
  <printOptions horizontalCentered="1"/>
  <pageMargins left="0.31496062992125984" right="0.31496062992125984" top="0.55118110236220474" bottom="0.55118110236220474" header="0.31496062992125984" footer="0.31496062992125984"/>
  <pageSetup paperSize="9" scale="79" fitToWidth="1" fitToHeight="1" orientation="landscape" usePrinterDefaults="1" blackAndWhite="1" cellComments="asDisplayed" r:id="rId1"/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(様式４ー１) 勤務・生活環境改善施設整備事業計画総括表</vt:lpstr>
      <vt:lpstr>(様式４－２) 勤務・生活環境改善施設整備事業費内訳書</vt:lpstr>
      <vt:lpstr>（様式４－３）勤務・生活環境改善施設整備事業計画書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2026-09-30T07:28:32Z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2026-09-30T07:28:32Z</vt:filetime>
  </property>
</Properties>
</file>