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C927A9EE-7860-4ABC-BDCD-6FF4AA75457A}" xr6:coauthVersionLast="47" xr6:coauthVersionMax="47" xr10:uidLastSave="{00000000-0000-0000-0000-000000000000}"/>
  <bookViews>
    <workbookView xWindow="-120" yWindow="-120" windowWidth="29040" windowHeight="16440" tabRatio="94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AP88" i="12"/>
  <c r="AU88" i="12" l="1"/>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O37" i="10"/>
  <c r="BE37" i="10"/>
  <c r="AM37" i="10"/>
  <c r="BE36" i="10"/>
  <c r="AM36" i="10"/>
  <c r="BE35" i="10"/>
  <c r="AM35"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BE34" i="10" s="1"/>
  <c r="BW34" i="10" s="1"/>
  <c r="BW35" i="10" s="1"/>
  <c r="BW36" i="10" s="1"/>
  <c r="BW37" i="10" s="1"/>
  <c r="BW38" i="10" s="1"/>
  <c r="BW39" i="10" s="1"/>
  <c r="BW40" i="10" s="1"/>
  <c r="CO34" i="10" l="1"/>
  <c r="CO35" i="10" s="1"/>
  <c r="CO36" i="10" s="1"/>
  <c r="BW41" i="10"/>
</calcChain>
</file>

<file path=xl/sharedStrings.xml><?xml version="1.0" encoding="utf-8"?>
<sst xmlns="http://schemas.openxmlformats.org/spreadsheetml/2006/main" count="1098" uniqueCount="586">
  <si>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</si>
  <si>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</si>
  <si>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</si>
  <si>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</si>
  <si>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</si>
  <si>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</si>
  <si>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</si>
  <si>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</si>
  <si>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</si>
  <si>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</si>
  <si>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</si>
  <si>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</si>
  <si>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</si>
  <si>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</si>
  <si>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</si>
  <si>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</si>
  <si>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</si>
  <si>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</si>
  <si>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</si>
  <si>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</si>
  <si>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</si>
  <si>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</si>
  <si>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</si>
  <si>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</si>
  <si>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</si>
  <si>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</si>
  <si>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</si>
  <si>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</si>
  <si>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</si>
  <si>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</si>
  <si>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</si>
  <si>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</si>
  <si>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</si>
  <si>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</si>
  <si>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</si>
  <si>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</si>
  <si>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</si>
  <si>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</si>
  <si>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</si>
  <si>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</si>
  <si>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</si>
  <si>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</si>
  <si>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</si>
  <si>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</si>
  <si>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</si>
  <si>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</si>
  <si>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</si>
  <si>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</si>
  <si>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</si>
  <si>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</si>
  <si>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</si>
  <si>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</si>
  <si>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</si>
  <si>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</si>
  <si>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</si>
  <si>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</si>
  <si>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</si>
  <si>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</si>
  <si>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</si>
  <si>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</si>
  <si>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</si>
  <si>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</si>
  <si>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</si>
  <si>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</si>
  <si>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</si>
  <si>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</si>
  <si>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</si>
  <si>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</si>
  <si>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</si>
  <si>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</si>
  <si>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</si>
  <si>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</si>
  <si>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</si>
  <si>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</si>
  <si>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</si>
  <si>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</si>
  <si>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</si>
  <si>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</si>
  <si>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</si>
  <si>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</si>
  <si>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</si>
  <si>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</si>
  <si>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</si>
  <si>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</si>
  <si>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</si>
  <si>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</si>
  <si>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</si>
  <si>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</si>
  <si>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</si>
  <si>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</si>
  <si>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</si>
  <si>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</si>
  <si>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</si>
  <si>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</si>
  <si>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</si>
  <si>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</si>
  <si>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</si>
  <si>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</si>
  <si>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</si>
  <si>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</si>
  <si>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</si>
  <si>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</si>
  <si>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</si>
  <si>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</si>
  <si>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</si>
  <si>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</si>
  <si>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</si>
  <si>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</si>
  <si>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</si>
  <si>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</si>
  <si>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</si>
  <si>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</si>
  <si>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</si>
  <si>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</si>
  <si>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</si>
  <si>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</si>
  <si>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</si>
  <si>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</si>
  <si>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</si>
  <si>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</si>
  <si>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</si>
  <si>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</si>
  <si>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</si>
  <si>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</si>
  <si>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</si>
  <si>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</si>
  <si>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</si>
  <si>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</si>
  <si>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</si>
  <si>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</si>
  <si>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</si>
  <si>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</si>
  <si>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</si>
  <si>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</si>
  <si>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</si>
  <si>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</si>
  <si>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</si>
  <si>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</si>
  <si>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</si>
  <si>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</si>
  <si>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</si>
  <si>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</si>
  <si>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</si>
  <si>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</si>
  <si>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</si>
  <si>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</si>
  <si>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</si>
  <si>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</si>
  <si>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</si>
  <si>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</si>
  <si>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</si>
  <si>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</si>
  <si>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</si>
  <si>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</si>
  <si>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</si>
  <si>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</si>
  <si>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</si>
  <si>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</si>
  <si>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</si>
  <si>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</si>
  <si>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</si>
  <si>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</si>
  <si>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</si>
  <si>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</si>
  <si>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</si>
  <si>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</si>
  <si>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</si>
  <si>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</si>
  <si>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</si>
  <si>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</si>
  <si>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</si>
  <si>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</si>
  <si>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</si>
  <si>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</si>
  <si>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</si>
  <si>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</si>
  <si>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</si>
  <si>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</si>
  <si>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</si>
  <si>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</si>
  <si>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</si>
  <si>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</si>
  <si>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</si>
  <si>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</si>
  <si>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</si>
  <si>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</si>
  <si>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</si>
  <si>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</si>
  <si>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</si>
  <si>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</si>
  <si>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</si>
  <si>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</si>
  <si>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</si>
  <si>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</si>
  <si>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</si>
  <si>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</si>
  <si>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</si>
  <si>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</si>
  <si>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</si>
  <si>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</si>
  <si>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</si>
  <si>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</si>
  <si>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</si>
  <si>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広島県三原市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</si>
  <si>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</si>
  <si>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</si>
  <si>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</si>
  <si>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</si>
  <si>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</si>
  <si>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</si>
  <si>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</si>
  <si>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</si>
  <si>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</si>
  <si>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</si>
  <si>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</si>
  <si>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</si>
  <si>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</si>
  <si>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</si>
  <si>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</si>
  <si>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</si>
  <si>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</si>
  <si>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</si>
  <si>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</si>
  <si>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</si>
  <si>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</si>
  <si>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</si>
  <si>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</si>
  <si>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</si>
  <si>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</si>
  <si>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</si>
  <si>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</si>
  <si>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</si>
  <si>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</si>
  <si>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</si>
  <si>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</si>
  <si>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</si>
  <si>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</si>
  <si>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</si>
  <si>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</si>
  <si>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</si>
  <si>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</si>
  <si>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</si>
  <si>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</si>
  <si>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</si>
  <si>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</si>
  <si>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</si>
  <si>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</si>
  <si>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</si>
  <si>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</si>
  <si>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</si>
  <si>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</si>
  <si>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</si>
  <si>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</si>
  <si>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</si>
  <si>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</si>
  <si>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</si>
  <si>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</si>
  <si>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</si>
  <si>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</si>
  <si>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</si>
  <si>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</si>
  <si>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</si>
  <si>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</si>
  <si>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</si>
  <si>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</si>
  <si>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</si>
  <si>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</si>
  <si>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</si>
  <si>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</si>
  <si>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</si>
  <si>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</si>
  <si>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</si>
  <si>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</si>
  <si>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</si>
  <si>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</si>
  <si>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</si>
  <si>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</si>
  <si>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</si>
  <si>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</si>
  <si>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</si>
  <si>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</si>
  <si>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</si>
  <si>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</si>
  <si>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</si>
  <si>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</si>
  <si>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</si>
  <si>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</si>
  <si>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</si>
  <si>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</si>
  <si>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</si>
  <si>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</si>
  <si>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</si>
  <si>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</si>
  <si>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</si>
  <si>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</si>
  <si>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</si>
  <si>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</si>
  <si>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</si>
  <si>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</si>
  <si>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</si>
  <si>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</si>
  <si>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</si>
  <si>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</si>
  <si>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</si>
  <si>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</si>
  <si>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</si>
  <si>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</si>
  <si>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</si>
  <si>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</si>
  <si>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</si>
  <si>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</si>
  <si>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</si>
  <si>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</si>
  <si>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</si>
  <si>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</si>
  <si>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</si>
  <si>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</si>
  <si>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</si>
  <si>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</si>
  <si>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</si>
  <si>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</si>
  <si>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</si>
  <si>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</si>
  <si>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</si>
  <si>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</si>
  <si>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</si>
  <si>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</si>
  <si>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</si>
  <si>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</si>
  <si>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</si>
  <si>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</si>
  <si>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</si>
  <si>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</si>
  <si>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</si>
  <si>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</si>
  <si>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</si>
  <si>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</si>
  <si>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</si>
  <si>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</si>
  <si>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</si>
  <si>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</si>
  <si>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</si>
  <si>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</si>
  <si>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</si>
  <si>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</si>
  <si>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</si>
  <si>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</si>
  <si>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</si>
  <si>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</si>
  <si>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</si>
  <si>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</si>
  <si>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</si>
  <si>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</si>
  <si>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</si>
  <si>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広島県三原市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</si>
  <si>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</si>
  <si>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</si>
  <si>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</si>
  <si>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</si>
  <si>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</si>
  <si>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</si>
  <si>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</si>
  <si>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</si>
  <si>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</si>
  <si>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</si>
  <si>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</si>
  <si>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</si>
  <si>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</si>
  <si>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</si>
  <si>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</si>
  <si>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</si>
  <si>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</si>
  <si>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</si>
  <si>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</si>
  <si>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</si>
  <si>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</si>
  <si>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公共用地先行取得事業特別会計</t>
    <phoneticPr fontId="5"/>
  </si>
  <si>
    <t>港湾事業特別会計</t>
    <phoneticPr fontId="5"/>
  </si>
  <si>
    <t>土地区画整理事業特別会計（一般会計）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</si>
  <si>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</si>
  <si>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</si>
  <si>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</si>
  <si>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</si>
  <si>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</si>
  <si>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</si>
  <si>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</si>
  <si>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</si>
  <si>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</si>
  <si>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</si>
  <si>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</si>
  <si>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</si>
  <si>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</si>
  <si>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</si>
  <si>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</si>
  <si>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介護保険特別会計</t>
    <phoneticPr fontId="5"/>
  </si>
  <si>
    <t>後期高齢者医療特別会計</t>
    <phoneticPr fontId="5"/>
  </si>
  <si>
    <t>駐車場事業特別会計</t>
    <phoneticPr fontId="5"/>
  </si>
  <si>
    <t>下水道事業会計</t>
    <phoneticPr fontId="5"/>
  </si>
  <si>
    <t>法適用企業</t>
    <phoneticPr fontId="5"/>
  </si>
  <si>
    <t>土地区画整理事業特別会計（特別会計）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</si>
  <si>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</si>
  <si>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</si>
  <si>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</si>
  <si>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</si>
  <si>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</si>
  <si>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</si>
  <si>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</si>
  <si>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</si>
  <si>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</si>
  <si>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</si>
  <si>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</si>
  <si>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</si>
  <si>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</si>
  <si>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</si>
  <si>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</si>
  <si>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</si>
  <si>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</si>
  <si>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</si>
  <si>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</si>
  <si>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</si>
  <si>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</si>
  <si>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</si>
  <si>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</si>
  <si>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</si>
  <si>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</si>
  <si>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</si>
  <si>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</si>
  <si>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</si>
  <si>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</si>
  <si>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</si>
  <si>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</si>
  <si>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</si>
  <si>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</si>
  <si>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</si>
  <si>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</si>
  <si>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</si>
  <si>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</si>
  <si>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</si>
  <si>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</si>
  <si>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</si>
  <si>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</si>
  <si>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</si>
  <si>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</si>
  <si>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</si>
  <si>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</si>
  <si>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</si>
  <si>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</si>
  <si>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</si>
  <si>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</si>
  <si>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</si>
  <si>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</si>
  <si>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</si>
  <si>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</si>
  <si>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</si>
  <si>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</si>
  <si>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</si>
  <si>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</si>
  <si>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</si>
  <si>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</si>
  <si>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</si>
  <si>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</si>
  <si>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</si>
  <si>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</si>
  <si>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</si>
  <si>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</si>
  <si>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</si>
  <si>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</si>
  <si>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</si>
  <si>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</si>
  <si>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</si>
  <si>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</si>
  <si>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</si>
  <si>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</si>
  <si>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</si>
  <si>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</si>
  <si>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</si>
  <si>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</si>
  <si>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</si>
  <si>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</si>
  <si>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</si>
  <si>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</si>
  <si>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</si>
  <si>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</si>
  <si>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</si>
  <si>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</si>
  <si>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</si>
  <si>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</si>
  <si>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</si>
  <si>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</si>
  <si>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</si>
  <si>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</si>
  <si>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</si>
  <si>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</si>
  <si>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</si>
  <si>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</si>
  <si>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</si>
  <si>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</si>
  <si>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</si>
  <si>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</si>
  <si>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</si>
  <si>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</si>
  <si>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</si>
  <si>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</si>
  <si>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</si>
  <si>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</si>
  <si>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</si>
  <si>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</si>
  <si>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</si>
  <si>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</si>
  <si>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</si>
  <si>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</si>
  <si>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</si>
  <si>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</si>
  <si>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</si>
  <si>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</si>
  <si>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</si>
  <si>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</si>
  <si>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</si>
  <si>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</si>
  <si>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</si>
  <si>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</si>
  <si>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</si>
  <si>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</si>
  <si>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</si>
  <si>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</si>
  <si>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</si>
  <si>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</si>
  <si>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</si>
  <si>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</si>
  <si>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</si>
  <si>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</si>
  <si>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</si>
  <si>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</si>
  <si>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</si>
  <si>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</si>
  <si>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</si>
  <si>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0.94</t>
  </si>
  <si>
    <t>下水道事業会計</t>
  </si>
  <si>
    <t>一般会計</t>
  </si>
  <si>
    <t>介護保険特別会計</t>
  </si>
  <si>
    <t>国民健康保険（事業勘定）特別会計</t>
  </si>
  <si>
    <t>国民健康保険（直営診療施設勘定）特別会計</t>
  </si>
  <si>
    <t>港湾事業特別会計</t>
  </si>
  <si>
    <t>ケーブルネットワーク事業特別会計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</si>
  <si>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</si>
  <si>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</si>
  <si>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</si>
  <si>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</si>
  <si>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</si>
  <si>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</si>
  <si>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</si>
  <si>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</si>
  <si>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</si>
  <si>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</si>
  <si>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</si>
  <si>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三原広域市町村圏事務組合</t>
    <rPh sb="0" eb="2">
      <t>ミハラ</t>
    </rPh>
    <rPh sb="2" eb="4">
      <t>コウイキ</t>
    </rPh>
    <rPh sb="4" eb="7">
      <t>シチョウソン</t>
    </rPh>
    <rPh sb="7" eb="8">
      <t>ケン</t>
    </rPh>
    <rPh sb="8" eb="10">
      <t>ジム</t>
    </rPh>
    <rPh sb="10" eb="12">
      <t>クミアイ</t>
    </rPh>
    <phoneticPr fontId="2"/>
  </si>
  <si>
    <t>広島中部台地土地改良施設管理組合</t>
    <rPh sb="0" eb="2">
      <t>ヒロシマ</t>
    </rPh>
    <rPh sb="2" eb="4">
      <t>チュウブ</t>
    </rPh>
    <rPh sb="4" eb="6">
      <t>ダイチ</t>
    </rPh>
    <rPh sb="6" eb="8">
      <t>トチ</t>
    </rPh>
    <rPh sb="8" eb="10">
      <t>カイリョウ</t>
    </rPh>
    <rPh sb="10" eb="12">
      <t>シセツ</t>
    </rPh>
    <rPh sb="12" eb="14">
      <t>カンリ</t>
    </rPh>
    <rPh sb="14" eb="16">
      <t>クミアイ</t>
    </rPh>
    <phoneticPr fontId="2"/>
  </si>
  <si>
    <t>世羅中央病院企業団</t>
    <rPh sb="0" eb="2">
      <t>セラ</t>
    </rPh>
    <rPh sb="2" eb="4">
      <t>チュウオウ</t>
    </rPh>
    <rPh sb="4" eb="6">
      <t>ビョウイン</t>
    </rPh>
    <rPh sb="6" eb="8">
      <t>キギョウ</t>
    </rPh>
    <rPh sb="8" eb="9">
      <t>ダン</t>
    </rPh>
    <phoneticPr fontId="2"/>
  </si>
  <si>
    <t>広島県市町総合事務組合</t>
    <rPh sb="0" eb="3">
      <t>ヒロシマケン</t>
    </rPh>
    <rPh sb="3" eb="4">
      <t>シ</t>
    </rPh>
    <rPh sb="4" eb="5">
      <t>マチ</t>
    </rPh>
    <rPh sb="5" eb="7">
      <t>ソウゴウ</t>
    </rPh>
    <rPh sb="7" eb="9">
      <t>ジム</t>
    </rPh>
    <rPh sb="9" eb="11">
      <t>クミアイ</t>
    </rPh>
    <phoneticPr fontId="2"/>
  </si>
  <si>
    <t>一般財団法人 みはら文化芸術財団</t>
    <rPh sb="0" eb="2">
      <t>イッパン</t>
    </rPh>
    <rPh sb="2" eb="4">
      <t>ザイダン</t>
    </rPh>
    <rPh sb="4" eb="6">
      <t>ホウジン</t>
    </rPh>
    <rPh sb="10" eb="12">
      <t>ブンカ</t>
    </rPh>
    <rPh sb="12" eb="14">
      <t>ゲイジュツ</t>
    </rPh>
    <rPh sb="14" eb="16">
      <t>ザイダン</t>
    </rPh>
    <phoneticPr fontId="2"/>
  </si>
  <si>
    <t>株式会社 FMみはら</t>
    <rPh sb="0" eb="4">
      <t>カブシキガイシャ</t>
    </rPh>
    <phoneticPr fontId="2"/>
  </si>
  <si>
    <t>-</t>
    <phoneticPr fontId="2"/>
  </si>
  <si>
    <t>-</t>
    <phoneticPr fontId="2"/>
  </si>
  <si>
    <t>広島県水道広域連合企業団（水道事業会計）</t>
    <rPh sb="0" eb="3">
      <t>ヒロシマケン</t>
    </rPh>
    <rPh sb="3" eb="5">
      <t>スイドウ</t>
    </rPh>
    <rPh sb="5" eb="7">
      <t>コウイキ</t>
    </rPh>
    <rPh sb="7" eb="9">
      <t>レンゴウ</t>
    </rPh>
    <rPh sb="9" eb="12">
      <t>キギョウダン</t>
    </rPh>
    <rPh sb="13" eb="19">
      <t>スイドウジギョウカイケイ</t>
    </rPh>
    <phoneticPr fontId="2"/>
  </si>
  <si>
    <t>-</t>
    <phoneticPr fontId="2"/>
  </si>
  <si>
    <t>-</t>
    <phoneticPr fontId="2"/>
  </si>
  <si>
    <t>合併特例基金</t>
    <rPh sb="0" eb="6">
      <t>ガッペイトクレイキキン</t>
    </rPh>
    <phoneticPr fontId="5"/>
  </si>
  <si>
    <t>大規模事業基金</t>
    <rPh sb="0" eb="7">
      <t>ダイキボジギョウキキン</t>
    </rPh>
    <phoneticPr fontId="2"/>
  </si>
  <si>
    <t>地域共生基金</t>
    <rPh sb="0" eb="6">
      <t>チイキキョウセイキキン</t>
    </rPh>
    <phoneticPr fontId="2"/>
  </si>
  <si>
    <t>みはらふるさとゆめ基金</t>
    <rPh sb="9" eb="11">
      <t>キキン</t>
    </rPh>
    <phoneticPr fontId="2"/>
  </si>
  <si>
    <t>過疎地域持続的発展特別事業基金</t>
  </si>
  <si>
    <t>広島県水道広域連合企業団（工業用水道事業会計）</t>
    <rPh sb="0" eb="3">
      <t>ヒロシマケン</t>
    </rPh>
    <rPh sb="3" eb="5">
      <t>スイドウ</t>
    </rPh>
    <rPh sb="5" eb="7">
      <t>コウイキ</t>
    </rPh>
    <rPh sb="7" eb="9">
      <t>レンゴウ</t>
    </rPh>
    <rPh sb="9" eb="12">
      <t>キギョウダン</t>
    </rPh>
    <rPh sb="13" eb="16">
      <t>コウギョウヨウ</t>
    </rPh>
    <rPh sb="16" eb="22">
      <t>スイドウジギョウカイケイ</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</si>
  <si>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</si>
  <si>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</si>
  <si>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</si>
  <si>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</si>
  <si>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</si>
  <si>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</si>
  <si>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</si>
  <si>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</si>
  <si>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</si>
  <si>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</si>
  <si>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</si>
  <si>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</si>
  <si>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前年度から14.6ポイント減少）、有形固定資産減価償却率（前年度から1.4ポイント増加）ともに類似団体内平均値を上回っている。将来負担比率が減少した主な要因としては、下水道事業会計における高資本対策費に対する一般会計等からの繰出が令和4年度で終了したこと、新斎場建設事業、不燃物処理工場建設事業等の大型事業が令和2年度に完了し、新発債が減少したことにより、地方債発行額が地方債償還額を上回り、地方債現在高が減少したためである。有形固定資産減価償却率については、年々上昇しており、施設の老朽化が進んでいる状態であるため、将来の公共施設等の修繕や更新等への財政負担を軽減するため、公共施設等総合管理計画に基づき、公共施設等の集約化・複合化を進めることで、施設保有量の適正化に取り組む必要がある。</t>
    <rPh sb="91" eb="94">
      <t>ゲスイドウ</t>
    </rPh>
    <rPh sb="94" eb="98">
      <t>ジギョウカイケイ</t>
    </rPh>
    <rPh sb="102" eb="105">
      <t>コウシホン</t>
    </rPh>
    <rPh sb="105" eb="107">
      <t>タイサク</t>
    </rPh>
    <rPh sb="107" eb="108">
      <t>ヒ</t>
    </rPh>
    <rPh sb="109" eb="110">
      <t>タイ</t>
    </rPh>
    <rPh sb="112" eb="117">
      <t>イッパンカイケイトウ</t>
    </rPh>
    <rPh sb="120" eb="122">
      <t>クリダ</t>
    </rPh>
    <rPh sb="123" eb="125">
      <t>レイワ</t>
    </rPh>
    <rPh sb="126" eb="128">
      <t>ネンド</t>
    </rPh>
    <rPh sb="129" eb="131">
      <t>シュウリョウ</t>
    </rPh>
    <phoneticPr fontId="5"/>
  </si>
  <si>
    <t>　将来負担比率（前年度から14.6ポイント減少）、実質公債費比率（前年度から1.4ポイント増加）ともに類似団体内平均値を上回っているものの、将来負担比率はここ数年の積極的な繰上償還や充当財源の増加等により大幅に改善されている。今後も引き続き繰上償還の実施や行財政改革を進め、財政健全化に努めていく。</t>
    <rPh sb="70" eb="76">
      <t>ショウライフタンヒリツ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</si>
</sst>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1703-4E97-94C9-57D86E8939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79035</c:v>
                </c:pt>
                <c:pt idx="1">
                  <c:v>83618</c:v>
                </c:pt>
                <c:pt idx="2">
                  <c:v>54712</c:v>
                </c:pt>
                <c:pt idx="3">
                  <c:v>52810</c:v>
                </c:pt>
                <c:pt idx="4">
                  <c:v>75701</c:v>
                </c:pt>
              </c:numCache>
            </c:numRef>
          </c:val>
          <c:smooth val="0"/>
          <c:extLst>
            <c:ext xmlns:c16="http://schemas.microsoft.com/office/drawing/2014/chart" uri="{C3380CC4-5D6E-409C-BE32-E72D297353CC}">
              <c16:uniqueId val="{00000001-1703-4E97-94C9-57D86E89391E}"/>
            </c:ext>
          </c:extLst>
        </c:ser>
        <c:dLbls>
          <c:showLegendKey val="0"/>
          <c:showVal val="0"/>
          <c:showCatName val="0"/>
          <c:showSerName val="0"/>
          <c:showPercent val="0"/>
          <c:showBubbleSize val="0"/>
        </c:dLbls>
        <c:marker val="1"/>
        <c:smooth val="0"/>
        <c:axId val="491789056"/>
        <c:axId val="491791800"/>
      </c:lineChart>
      <c:catAx>
        <c:axId val="491789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791800"/>
        <c:crosses val="autoZero"/>
        <c:auto val="1"/>
        <c:lblAlgn val="ctr"/>
        <c:lblOffset val="100"/>
        <c:tickLblSkip val="1"/>
        <c:tickMarkSkip val="1"/>
        <c:noMultiLvlLbl val="0"/>
      </c:catAx>
      <c:valAx>
        <c:axId val="49179180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789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3.44</c:v>
                </c:pt>
                <c:pt idx="1">
                  <c:v>0.41</c:v>
                </c:pt>
                <c:pt idx="2">
                  <c:v>8.8000000000000007</c:v>
                </c:pt>
                <c:pt idx="3">
                  <c:v>4.5599999999999996</c:v>
                </c:pt>
                <c:pt idx="4">
                  <c:v>2.96</c:v>
                </c:pt>
              </c:numCache>
            </c:numRef>
          </c:val>
          <c:extLst>
            <c:ext xmlns:c16="http://schemas.microsoft.com/office/drawing/2014/chart" uri="{C3380CC4-5D6E-409C-BE32-E72D297353CC}">
              <c16:uniqueId val="{00000000-6030-4744-A24F-3435CFE157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21.84</c:v>
                </c:pt>
                <c:pt idx="1">
                  <c:v>20.329999999999998</c:v>
                </c:pt>
                <c:pt idx="2">
                  <c:v>22.08</c:v>
                </c:pt>
                <c:pt idx="3">
                  <c:v>25.46</c:v>
                </c:pt>
                <c:pt idx="4">
                  <c:v>25.37</c:v>
                </c:pt>
              </c:numCache>
            </c:numRef>
          </c:val>
          <c:extLst>
            <c:ext xmlns:c16="http://schemas.microsoft.com/office/drawing/2014/chart" uri="{C3380CC4-5D6E-409C-BE32-E72D297353CC}">
              <c16:uniqueId val="{00000001-6030-4744-A24F-3435CFE157F3}"/>
            </c:ext>
          </c:extLst>
        </c:ser>
        <c:dLbls>
          <c:showLegendKey val="0"/>
          <c:showVal val="0"/>
          <c:showCatName val="0"/>
          <c:showSerName val="0"/>
          <c:showPercent val="0"/>
          <c:showBubbleSize val="0"/>
        </c:dLbls>
        <c:gapWidth val="250"/>
        <c:overlap val="100"/>
        <c:axId val="491793760"/>
        <c:axId val="491786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3.91</c:v>
                </c:pt>
                <c:pt idx="1">
                  <c:v>-0.94</c:v>
                </c:pt>
                <c:pt idx="2">
                  <c:v>11.18</c:v>
                </c:pt>
                <c:pt idx="3">
                  <c:v>0.96</c:v>
                </c:pt>
                <c:pt idx="4">
                  <c:v>2.08</c:v>
                </c:pt>
              </c:numCache>
            </c:numRef>
          </c:val>
          <c:smooth val="0"/>
          <c:extLst>
            <c:ext xmlns:c16="http://schemas.microsoft.com/office/drawing/2014/chart" uri="{C3380CC4-5D6E-409C-BE32-E72D297353CC}">
              <c16:uniqueId val="{00000002-6030-4744-A24F-3435CFE157F3}"/>
            </c:ext>
          </c:extLst>
        </c:ser>
        <c:dLbls>
          <c:showLegendKey val="0"/>
          <c:showVal val="0"/>
          <c:showCatName val="0"/>
          <c:showSerName val="0"/>
          <c:showPercent val="0"/>
          <c:showBubbleSize val="0"/>
        </c:dLbls>
        <c:marker val="1"/>
        <c:smooth val="0"/>
        <c:axId val="491793760"/>
        <c:axId val="491786704"/>
      </c:lineChart>
      <c:catAx>
        <c:axId val="49179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786704"/>
        <c:crosses val="autoZero"/>
        <c:auto val="1"/>
        <c:lblAlgn val="ctr"/>
        <c:lblOffset val="100"/>
        <c:tickLblSkip val="1"/>
        <c:tickMarkSkip val="1"/>
        <c:noMultiLvlLbl val="0"/>
      </c:catAx>
      <c:valAx>
        <c:axId val="491786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793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8.23</c:v>
                </c:pt>
                <c:pt idx="2">
                  <c:v>#N/A</c:v>
                </c:pt>
                <c:pt idx="3">
                  <c:v>7.63</c:v>
                </c:pt>
                <c:pt idx="4">
                  <c:v>#N/A</c:v>
                </c:pt>
                <c:pt idx="5">
                  <c:v>6.96</c:v>
                </c:pt>
                <c:pt idx="6">
                  <c:v>#N/A</c:v>
                </c:pt>
                <c:pt idx="7">
                  <c:v>5.0199999999999996</c:v>
                </c:pt>
                <c:pt idx="8">
                  <c:v>#N/A</c:v>
                </c:pt>
                <c:pt idx="9">
                  <c:v>0</c:v>
                </c:pt>
              </c:numCache>
            </c:numRef>
          </c:val>
          <c:extLst>
            <c:ext xmlns:c16="http://schemas.microsoft.com/office/drawing/2014/chart" uri="{C3380CC4-5D6E-409C-BE32-E72D297353CC}">
              <c16:uniqueId val="{00000000-41C8-4AB6-85E5-5B4C020764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C8-4AB6-85E5-5B4C020764F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0.03</c:v>
                </c:pt>
                <c:pt idx="6">
                  <c:v>#N/A</c:v>
                </c:pt>
                <c:pt idx="7">
                  <c:v>0.01</c:v>
                </c:pt>
                <c:pt idx="8">
                  <c:v>#N/A</c:v>
                </c:pt>
                <c:pt idx="9">
                  <c:v>0.01</c:v>
                </c:pt>
              </c:numCache>
            </c:numRef>
          </c:val>
          <c:extLst>
            <c:ext xmlns:c16="http://schemas.microsoft.com/office/drawing/2014/chart" uri="{C3380CC4-5D6E-409C-BE32-E72D297353CC}">
              <c16:uniqueId val="{00000002-41C8-4AB6-85E5-5B4C020764F4}"/>
            </c:ext>
          </c:extLst>
        </c:ser>
        <c:ser>
          <c:idx val="3"/>
          <c:order val="3"/>
          <c:tx>
            <c:strRef>
              <c:f>データシート!$A$30</c:f>
              <c:strCache>
                <c:ptCount val="1"/>
                <c:pt idx="0">
                  <c:v>ケーブルネットワーク事業特別会計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3-41C8-4AB6-85E5-5B4C020764F4}"/>
            </c:ext>
          </c:extLst>
        </c:ser>
        <c:ser>
          <c:idx val="4"/>
          <c:order val="4"/>
          <c:tx>
            <c:strRef>
              <c:f>データシート!$A$31</c:f>
              <c:strCache>
                <c:ptCount val="1"/>
                <c:pt idx="0">
                  <c:v>港湾事業特別会計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c:v>
                </c:pt>
                <c:pt idx="4">
                  <c:v>#N/A</c:v>
                </c:pt>
                <c:pt idx="5">
                  <c:v>0</c:v>
                </c:pt>
                <c:pt idx="6">
                  <c:v>#N/A</c:v>
                </c:pt>
                <c:pt idx="7">
                  <c:v>0.05</c:v>
                </c:pt>
                <c:pt idx="8">
                  <c:v>#N/A</c:v>
                </c:pt>
                <c:pt idx="9">
                  <c:v>0.03</c:v>
                </c:pt>
              </c:numCache>
            </c:numRef>
          </c:val>
          <c:extLst>
            <c:ext xmlns:c16="http://schemas.microsoft.com/office/drawing/2014/chart" uri="{C3380CC4-5D6E-409C-BE32-E72D297353CC}">
              <c16:uniqueId val="{00000004-41C8-4AB6-85E5-5B4C020764F4}"/>
            </c:ext>
          </c:extLst>
        </c:ser>
        <c:ser>
          <c:idx val="5"/>
          <c:order val="5"/>
          <c:tx>
            <c:strRef>
              <c:f>データシート!$A$32</c:f>
              <c:strCache>
                <c:ptCount val="1"/>
                <c:pt idx="0">
                  <c:v>国民健康保険（直営診療施設勘定）特別会計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0.04</c:v>
                </c:pt>
                <c:pt idx="4">
                  <c:v>#N/A</c:v>
                </c:pt>
                <c:pt idx="5">
                  <c:v>0.03</c:v>
                </c:pt>
                <c:pt idx="6">
                  <c:v>#N/A</c:v>
                </c:pt>
                <c:pt idx="7">
                  <c:v>0.04</c:v>
                </c:pt>
                <c:pt idx="8">
                  <c:v>#N/A</c:v>
                </c:pt>
                <c:pt idx="9">
                  <c:v>0.04</c:v>
                </c:pt>
              </c:numCache>
            </c:numRef>
          </c:val>
          <c:extLst>
            <c:ext xmlns:c16="http://schemas.microsoft.com/office/drawing/2014/chart" uri="{C3380CC4-5D6E-409C-BE32-E72D297353CC}">
              <c16:uniqueId val="{00000005-41C8-4AB6-85E5-5B4C020764F4}"/>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1.45</c:v>
                </c:pt>
                <c:pt idx="2">
                  <c:v>#N/A</c:v>
                </c:pt>
                <c:pt idx="3">
                  <c:v>1.53</c:v>
                </c:pt>
                <c:pt idx="4">
                  <c:v>#N/A</c:v>
                </c:pt>
                <c:pt idx="5">
                  <c:v>1.42</c:v>
                </c:pt>
                <c:pt idx="6">
                  <c:v>#N/A</c:v>
                </c:pt>
                <c:pt idx="7">
                  <c:v>1.17</c:v>
                </c:pt>
                <c:pt idx="8">
                  <c:v>#N/A</c:v>
                </c:pt>
                <c:pt idx="9">
                  <c:v>0.41</c:v>
                </c:pt>
              </c:numCache>
            </c:numRef>
          </c:val>
          <c:extLst>
            <c:ext xmlns:c16="http://schemas.microsoft.com/office/drawing/2014/chart" uri="{C3380CC4-5D6E-409C-BE32-E72D297353CC}">
              <c16:uniqueId val="{00000006-41C8-4AB6-85E5-5B4C020764F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0.62</c:v>
                </c:pt>
                <c:pt idx="2">
                  <c:v>#N/A</c:v>
                </c:pt>
                <c:pt idx="3">
                  <c:v>0.76</c:v>
                </c:pt>
                <c:pt idx="4">
                  <c:v>#N/A</c:v>
                </c:pt>
                <c:pt idx="5">
                  <c:v>1.0900000000000001</c:v>
                </c:pt>
                <c:pt idx="6">
                  <c:v>#N/A</c:v>
                </c:pt>
                <c:pt idx="7">
                  <c:v>1.54</c:v>
                </c:pt>
                <c:pt idx="8">
                  <c:v>#N/A</c:v>
                </c:pt>
                <c:pt idx="9">
                  <c:v>1.31</c:v>
                </c:pt>
              </c:numCache>
            </c:numRef>
          </c:val>
          <c:extLst>
            <c:ext xmlns:c16="http://schemas.microsoft.com/office/drawing/2014/chart" uri="{C3380CC4-5D6E-409C-BE32-E72D297353CC}">
              <c16:uniqueId val="{00000007-41C8-4AB6-85E5-5B4C020764F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3.65</c:v>
                </c:pt>
                <c:pt idx="2">
                  <c:v>#N/A</c:v>
                </c:pt>
                <c:pt idx="3">
                  <c:v>0.4</c:v>
                </c:pt>
                <c:pt idx="4">
                  <c:v>#N/A</c:v>
                </c:pt>
                <c:pt idx="5">
                  <c:v>8.7899999999999991</c:v>
                </c:pt>
                <c:pt idx="6">
                  <c:v>#N/A</c:v>
                </c:pt>
                <c:pt idx="7">
                  <c:v>4.49</c:v>
                </c:pt>
                <c:pt idx="8">
                  <c:v>#N/A</c:v>
                </c:pt>
                <c:pt idx="9">
                  <c:v>2.9</c:v>
                </c:pt>
              </c:numCache>
            </c:numRef>
          </c:val>
          <c:extLst>
            <c:ext xmlns:c16="http://schemas.microsoft.com/office/drawing/2014/chart" uri="{C3380CC4-5D6E-409C-BE32-E72D297353CC}">
              <c16:uniqueId val="{00000008-41C8-4AB6-85E5-5B4C020764F4}"/>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1.26</c:v>
                </c:pt>
                <c:pt idx="4">
                  <c:v>#N/A</c:v>
                </c:pt>
                <c:pt idx="5">
                  <c:v>2.77</c:v>
                </c:pt>
                <c:pt idx="6">
                  <c:v>#N/A</c:v>
                </c:pt>
                <c:pt idx="7">
                  <c:v>4.24</c:v>
                </c:pt>
                <c:pt idx="8">
                  <c:v>#N/A</c:v>
                </c:pt>
                <c:pt idx="9">
                  <c:v>3.85</c:v>
                </c:pt>
              </c:numCache>
            </c:numRef>
          </c:val>
          <c:extLst>
            <c:ext xmlns:c16="http://schemas.microsoft.com/office/drawing/2014/chart" uri="{C3380CC4-5D6E-409C-BE32-E72D297353CC}">
              <c16:uniqueId val="{00000009-41C8-4AB6-85E5-5B4C020764F4}"/>
            </c:ext>
          </c:extLst>
        </c:ser>
        <c:dLbls>
          <c:showLegendKey val="0"/>
          <c:showVal val="0"/>
          <c:showCatName val="0"/>
          <c:showSerName val="0"/>
          <c:showPercent val="0"/>
          <c:showBubbleSize val="0"/>
        </c:dLbls>
        <c:gapWidth val="150"/>
        <c:overlap val="100"/>
        <c:axId val="574863792"/>
        <c:axId val="574862224"/>
      </c:barChart>
      <c:catAx>
        <c:axId val="57486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4862224"/>
        <c:crosses val="autoZero"/>
        <c:auto val="1"/>
        <c:lblAlgn val="ctr"/>
        <c:lblOffset val="100"/>
        <c:tickLblSkip val="1"/>
        <c:tickMarkSkip val="1"/>
        <c:noMultiLvlLbl val="0"/>
      </c:catAx>
      <c:valAx>
        <c:axId val="574862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4863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6854</c:v>
                </c:pt>
                <c:pt idx="5">
                  <c:v>6592</c:v>
                </c:pt>
                <c:pt idx="8">
                  <c:v>6407</c:v>
                </c:pt>
                <c:pt idx="11">
                  <c:v>6411</c:v>
                </c:pt>
                <c:pt idx="14">
                  <c:v>6144</c:v>
                </c:pt>
              </c:numCache>
            </c:numRef>
          </c:val>
          <c:extLst>
            <c:ext xmlns:c16="http://schemas.microsoft.com/office/drawing/2014/chart" uri="{C3380CC4-5D6E-409C-BE32-E72D297353CC}">
              <c16:uniqueId val="{00000000-2C83-41C0-9142-5015B53E8D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2</c:v>
                </c:pt>
                <c:pt idx="6">
                  <c:v>1</c:v>
                </c:pt>
                <c:pt idx="9">
                  <c:v>2</c:v>
                </c:pt>
                <c:pt idx="12">
                  <c:v>3</c:v>
                </c:pt>
              </c:numCache>
            </c:numRef>
          </c:val>
          <c:extLst>
            <c:ext xmlns:c16="http://schemas.microsoft.com/office/drawing/2014/chart" uri="{C3380CC4-5D6E-409C-BE32-E72D297353CC}">
              <c16:uniqueId val="{00000001-2C83-41C0-9142-5015B53E8D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c:v>
                </c:pt>
                <c:pt idx="3">
                  <c:v>10</c:v>
                </c:pt>
                <c:pt idx="6">
                  <c:v>10</c:v>
                </c:pt>
                <c:pt idx="9">
                  <c:v>10</c:v>
                </c:pt>
                <c:pt idx="12">
                  <c:v>0</c:v>
                </c:pt>
              </c:numCache>
            </c:numRef>
          </c:val>
          <c:extLst>
            <c:ext xmlns:c16="http://schemas.microsoft.com/office/drawing/2014/chart" uri="{C3380CC4-5D6E-409C-BE32-E72D297353CC}">
              <c16:uniqueId val="{00000002-2C83-41C0-9142-5015B53E8D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c:v>
                </c:pt>
                <c:pt idx="3">
                  <c:v>11</c:v>
                </c:pt>
                <c:pt idx="6">
                  <c:v>10</c:v>
                </c:pt>
                <c:pt idx="9">
                  <c:v>11</c:v>
                </c:pt>
                <c:pt idx="12">
                  <c:v>253</c:v>
                </c:pt>
              </c:numCache>
            </c:numRef>
          </c:val>
          <c:extLst>
            <c:ext xmlns:c16="http://schemas.microsoft.com/office/drawing/2014/chart" uri="{C3380CC4-5D6E-409C-BE32-E72D297353CC}">
              <c16:uniqueId val="{00000003-2C83-41C0-9142-5015B53E8D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1759</c:v>
                </c:pt>
                <c:pt idx="3">
                  <c:v>1803</c:v>
                </c:pt>
                <c:pt idx="6">
                  <c:v>1810</c:v>
                </c:pt>
                <c:pt idx="9">
                  <c:v>1870</c:v>
                </c:pt>
                <c:pt idx="12">
                  <c:v>1191</c:v>
                </c:pt>
              </c:numCache>
            </c:numRef>
          </c:val>
          <c:extLst>
            <c:ext xmlns:c16="http://schemas.microsoft.com/office/drawing/2014/chart" uri="{C3380CC4-5D6E-409C-BE32-E72D297353CC}">
              <c16:uniqueId val="{00000004-2C83-41C0-9142-5015B53E8D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83-41C0-9142-5015B53E8D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83-41C0-9142-5015B53E8D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6293</c:v>
                </c:pt>
                <c:pt idx="3">
                  <c:v>6534</c:v>
                </c:pt>
                <c:pt idx="6">
                  <c:v>6812</c:v>
                </c:pt>
                <c:pt idx="9">
                  <c:v>6780</c:v>
                </c:pt>
                <c:pt idx="12">
                  <c:v>6636</c:v>
                </c:pt>
              </c:numCache>
            </c:numRef>
          </c:val>
          <c:extLst>
            <c:ext xmlns:c16="http://schemas.microsoft.com/office/drawing/2014/chart" uri="{C3380CC4-5D6E-409C-BE32-E72D297353CC}">
              <c16:uniqueId val="{00000007-2C83-41C0-9142-5015B53E8D96}"/>
            </c:ext>
          </c:extLst>
        </c:ser>
        <c:dLbls>
          <c:showLegendKey val="0"/>
          <c:showVal val="0"/>
          <c:showCatName val="0"/>
          <c:showSerName val="0"/>
          <c:showPercent val="0"/>
          <c:showBubbleSize val="0"/>
        </c:dLbls>
        <c:gapWidth val="100"/>
        <c:overlap val="100"/>
        <c:axId val="574864968"/>
        <c:axId val="574867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1230</c:v>
                </c:pt>
                <c:pt idx="2">
                  <c:v>#N/A</c:v>
                </c:pt>
                <c:pt idx="3">
                  <c:v>#N/A</c:v>
                </c:pt>
                <c:pt idx="4">
                  <c:v>1768</c:v>
                </c:pt>
                <c:pt idx="5">
                  <c:v>#N/A</c:v>
                </c:pt>
                <c:pt idx="6">
                  <c:v>#N/A</c:v>
                </c:pt>
                <c:pt idx="7">
                  <c:v>2236</c:v>
                </c:pt>
                <c:pt idx="8">
                  <c:v>#N/A</c:v>
                </c:pt>
                <c:pt idx="9">
                  <c:v>#N/A</c:v>
                </c:pt>
                <c:pt idx="10">
                  <c:v>2262</c:v>
                </c:pt>
                <c:pt idx="11">
                  <c:v>#N/A</c:v>
                </c:pt>
                <c:pt idx="12">
                  <c:v>#N/A</c:v>
                </c:pt>
                <c:pt idx="13">
                  <c:v>1939</c:v>
                </c:pt>
                <c:pt idx="14">
                  <c:v>#N/A</c:v>
                </c:pt>
              </c:numCache>
            </c:numRef>
          </c:val>
          <c:smooth val="0"/>
          <c:extLst>
            <c:ext xmlns:c16="http://schemas.microsoft.com/office/drawing/2014/chart" uri="{C3380CC4-5D6E-409C-BE32-E72D297353CC}">
              <c16:uniqueId val="{00000008-2C83-41C0-9142-5015B53E8D96}"/>
            </c:ext>
          </c:extLst>
        </c:ser>
        <c:dLbls>
          <c:showLegendKey val="0"/>
          <c:showVal val="0"/>
          <c:showCatName val="0"/>
          <c:showSerName val="0"/>
          <c:showPercent val="0"/>
          <c:showBubbleSize val="0"/>
        </c:dLbls>
        <c:marker val="1"/>
        <c:smooth val="0"/>
        <c:axId val="574864968"/>
        <c:axId val="574867712"/>
      </c:lineChart>
      <c:catAx>
        <c:axId val="574864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4867712"/>
        <c:crosses val="autoZero"/>
        <c:auto val="1"/>
        <c:lblAlgn val="ctr"/>
        <c:lblOffset val="100"/>
        <c:tickLblSkip val="1"/>
        <c:tickMarkSkip val="1"/>
        <c:noMultiLvlLbl val="0"/>
      </c:catAx>
      <c:valAx>
        <c:axId val="574867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4864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61780</c:v>
                </c:pt>
                <c:pt idx="5">
                  <c:v>62320</c:v>
                </c:pt>
                <c:pt idx="8">
                  <c:v>60014</c:v>
                </c:pt>
                <c:pt idx="11">
                  <c:v>57163</c:v>
                </c:pt>
                <c:pt idx="14">
                  <c:v>54540</c:v>
                </c:pt>
              </c:numCache>
            </c:numRef>
          </c:val>
          <c:extLst>
            <c:ext xmlns:c16="http://schemas.microsoft.com/office/drawing/2014/chart" uri="{C3380CC4-5D6E-409C-BE32-E72D297353CC}">
              <c16:uniqueId val="{00000000-2F35-4C47-A354-499B42177B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8322</c:v>
                </c:pt>
                <c:pt idx="5">
                  <c:v>8563</c:v>
                </c:pt>
                <c:pt idx="8">
                  <c:v>8910</c:v>
                </c:pt>
                <c:pt idx="11">
                  <c:v>8604</c:v>
                </c:pt>
                <c:pt idx="14">
                  <c:v>8183</c:v>
                </c:pt>
              </c:numCache>
            </c:numRef>
          </c:val>
          <c:extLst>
            <c:ext xmlns:c16="http://schemas.microsoft.com/office/drawing/2014/chart" uri="{C3380CC4-5D6E-409C-BE32-E72D297353CC}">
              <c16:uniqueId val="{00000001-2F35-4C47-A354-499B42177B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12985</c:v>
                </c:pt>
                <c:pt idx="5">
                  <c:v>12634</c:v>
                </c:pt>
                <c:pt idx="8">
                  <c:v>13346</c:v>
                </c:pt>
                <c:pt idx="11">
                  <c:v>14362</c:v>
                </c:pt>
                <c:pt idx="14">
                  <c:v>14975</c:v>
                </c:pt>
              </c:numCache>
            </c:numRef>
          </c:val>
          <c:extLst>
            <c:ext xmlns:c16="http://schemas.microsoft.com/office/drawing/2014/chart" uri="{C3380CC4-5D6E-409C-BE32-E72D297353CC}">
              <c16:uniqueId val="{00000002-2F35-4C47-A354-499B42177B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35-4C47-A354-499B42177B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35-4C47-A354-499B42177B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35-4C47-A354-499B42177B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4335</c:v>
                </c:pt>
                <c:pt idx="3">
                  <c:v>4298</c:v>
                </c:pt>
                <c:pt idx="6">
                  <c:v>5045</c:v>
                </c:pt>
                <c:pt idx="9">
                  <c:v>5137</c:v>
                </c:pt>
                <c:pt idx="12">
                  <c:v>5692</c:v>
                </c:pt>
              </c:numCache>
            </c:numRef>
          </c:val>
          <c:extLst>
            <c:ext xmlns:c16="http://schemas.microsoft.com/office/drawing/2014/chart" uri="{C3380CC4-5D6E-409C-BE32-E72D297353CC}">
              <c16:uniqueId val="{00000006-2F35-4C47-A354-499B42177B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110</c:v>
                </c:pt>
                <c:pt idx="3">
                  <c:v>101</c:v>
                </c:pt>
                <c:pt idx="6">
                  <c:v>100</c:v>
                </c:pt>
                <c:pt idx="9">
                  <c:v>93</c:v>
                </c:pt>
                <c:pt idx="12">
                  <c:v>1355</c:v>
                </c:pt>
              </c:numCache>
            </c:numRef>
          </c:val>
          <c:extLst>
            <c:ext xmlns:c16="http://schemas.microsoft.com/office/drawing/2014/chart" uri="{C3380CC4-5D6E-409C-BE32-E72D297353CC}">
              <c16:uniqueId val="{00000007-2F35-4C47-A354-499B42177B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20601</c:v>
                </c:pt>
                <c:pt idx="3">
                  <c:v>19794</c:v>
                </c:pt>
                <c:pt idx="6">
                  <c:v>19599</c:v>
                </c:pt>
                <c:pt idx="9">
                  <c:v>19265</c:v>
                </c:pt>
                <c:pt idx="12">
                  <c:v>15019</c:v>
                </c:pt>
              </c:numCache>
            </c:numRef>
          </c:val>
          <c:extLst>
            <c:ext xmlns:c16="http://schemas.microsoft.com/office/drawing/2014/chart" uri="{C3380CC4-5D6E-409C-BE32-E72D297353CC}">
              <c16:uniqueId val="{00000008-2F35-4C47-A354-499B42177B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292</c:v>
                </c:pt>
                <c:pt idx="3">
                  <c:v>268</c:v>
                </c:pt>
                <c:pt idx="6">
                  <c:v>239</c:v>
                </c:pt>
                <c:pt idx="9">
                  <c:v>203</c:v>
                </c:pt>
                <c:pt idx="12">
                  <c:v>183</c:v>
                </c:pt>
              </c:numCache>
            </c:numRef>
          </c:val>
          <c:extLst>
            <c:ext xmlns:c16="http://schemas.microsoft.com/office/drawing/2014/chart" uri="{C3380CC4-5D6E-409C-BE32-E72D297353CC}">
              <c16:uniqueId val="{00000009-2F35-4C47-A354-499B42177B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66736</c:v>
                </c:pt>
                <c:pt idx="3">
                  <c:v>68237</c:v>
                </c:pt>
                <c:pt idx="6">
                  <c:v>65268</c:v>
                </c:pt>
                <c:pt idx="9">
                  <c:v>61167</c:v>
                </c:pt>
                <c:pt idx="12">
                  <c:v>57991</c:v>
                </c:pt>
              </c:numCache>
            </c:numRef>
          </c:val>
          <c:extLst>
            <c:ext xmlns:c16="http://schemas.microsoft.com/office/drawing/2014/chart" uri="{C3380CC4-5D6E-409C-BE32-E72D297353CC}">
              <c16:uniqueId val="{0000000A-2F35-4C47-A354-499B42177B64}"/>
            </c:ext>
          </c:extLst>
        </c:ser>
        <c:dLbls>
          <c:showLegendKey val="0"/>
          <c:showVal val="0"/>
          <c:showCatName val="0"/>
          <c:showSerName val="0"/>
          <c:showPercent val="0"/>
          <c:showBubbleSize val="0"/>
        </c:dLbls>
        <c:gapWidth val="100"/>
        <c:overlap val="100"/>
        <c:axId val="574866536"/>
        <c:axId val="5748661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8987</c:v>
                </c:pt>
                <c:pt idx="2">
                  <c:v>#N/A</c:v>
                </c:pt>
                <c:pt idx="3">
                  <c:v>#N/A</c:v>
                </c:pt>
                <c:pt idx="4">
                  <c:v>9181</c:v>
                </c:pt>
                <c:pt idx="5">
                  <c:v>#N/A</c:v>
                </c:pt>
                <c:pt idx="6">
                  <c:v>#N/A</c:v>
                </c:pt>
                <c:pt idx="7">
                  <c:v>7982</c:v>
                </c:pt>
                <c:pt idx="8">
                  <c:v>#N/A</c:v>
                </c:pt>
                <c:pt idx="9">
                  <c:v>#N/A</c:v>
                </c:pt>
                <c:pt idx="10">
                  <c:v>5735</c:v>
                </c:pt>
                <c:pt idx="11">
                  <c:v>#N/A</c:v>
                </c:pt>
                <c:pt idx="12">
                  <c:v>#N/A</c:v>
                </c:pt>
                <c:pt idx="13">
                  <c:v>2541</c:v>
                </c:pt>
                <c:pt idx="14">
                  <c:v>#N/A</c:v>
                </c:pt>
              </c:numCache>
            </c:numRef>
          </c:val>
          <c:smooth val="0"/>
          <c:extLst>
            <c:ext xmlns:c16="http://schemas.microsoft.com/office/drawing/2014/chart" uri="{C3380CC4-5D6E-409C-BE32-E72D297353CC}">
              <c16:uniqueId val="{0000000B-2F35-4C47-A354-499B42177B64}"/>
            </c:ext>
          </c:extLst>
        </c:ser>
        <c:dLbls>
          <c:showLegendKey val="0"/>
          <c:showVal val="0"/>
          <c:showCatName val="0"/>
          <c:showSerName val="0"/>
          <c:showPercent val="0"/>
          <c:showBubbleSize val="0"/>
        </c:dLbls>
        <c:marker val="1"/>
        <c:smooth val="0"/>
        <c:axId val="574866536"/>
        <c:axId val="574866144"/>
      </c:lineChart>
      <c:catAx>
        <c:axId val="574866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4866144"/>
        <c:crosses val="autoZero"/>
        <c:auto val="1"/>
        <c:lblAlgn val="ctr"/>
        <c:lblOffset val="100"/>
        <c:tickLblSkip val="1"/>
        <c:tickMarkSkip val="1"/>
        <c:noMultiLvlLbl val="0"/>
      </c:catAx>
      <c:valAx>
        <c:axId val="574866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4866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6179</c:v>
                </c:pt>
                <c:pt idx="1">
                  <c:v>6983</c:v>
                </c:pt>
                <c:pt idx="2">
                  <c:v>6987</c:v>
                </c:pt>
              </c:numCache>
            </c:numRef>
          </c:val>
          <c:extLst>
            <c:ext xmlns:c16="http://schemas.microsoft.com/office/drawing/2014/chart" uri="{C3380CC4-5D6E-409C-BE32-E72D297353CC}">
              <c16:uniqueId val="{00000000-5A94-4D68-94E2-AF0FC89A16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1175</c:v>
                </c:pt>
                <c:pt idx="1">
                  <c:v>1175</c:v>
                </c:pt>
                <c:pt idx="2">
                  <c:v>1314</c:v>
                </c:pt>
              </c:numCache>
            </c:numRef>
          </c:val>
          <c:extLst>
            <c:ext xmlns:c16="http://schemas.microsoft.com/office/drawing/2014/chart" uri="{C3380CC4-5D6E-409C-BE32-E72D297353CC}">
              <c16:uniqueId val="{00000001-5A94-4D68-94E2-AF0FC89A16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7356</c:v>
                </c:pt>
                <c:pt idx="1">
                  <c:v>7498</c:v>
                </c:pt>
                <c:pt idx="2">
                  <c:v>7942</c:v>
                </c:pt>
              </c:numCache>
            </c:numRef>
          </c:val>
          <c:extLst>
            <c:ext xmlns:c16="http://schemas.microsoft.com/office/drawing/2014/chart" uri="{C3380CC4-5D6E-409C-BE32-E72D297353CC}">
              <c16:uniqueId val="{00000002-5A94-4D68-94E2-AF0FC89A166C}"/>
            </c:ext>
          </c:extLst>
        </c:ser>
        <c:dLbls>
          <c:showLegendKey val="0"/>
          <c:showVal val="0"/>
          <c:showCatName val="0"/>
          <c:showSerName val="0"/>
          <c:showPercent val="0"/>
          <c:showBubbleSize val="0"/>
        </c:dLbls>
        <c:gapWidth val="120"/>
        <c:overlap val="100"/>
        <c:axId val="574862616"/>
        <c:axId val="574864576"/>
      </c:barChart>
      <c:catAx>
        <c:axId val="574862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74864576"/>
        <c:crosses val="autoZero"/>
        <c:auto val="1"/>
        <c:lblAlgn val="ctr"/>
        <c:lblOffset val="100"/>
        <c:tickLblSkip val="1"/>
        <c:tickMarkSkip val="1"/>
        <c:noMultiLvlLbl val="0"/>
      </c:catAx>
      <c:valAx>
        <c:axId val="574864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74862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8023483274763061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{82931EFE-6553-421C-99CE-08A94999405B}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3B8-4A6D-B6D2-CA9E4BE97C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{43AF55A6-089B-4C48-8FE5-361777B2D5E3}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B8-4A6D-B6D2-CA9E4BE97C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{3726FBEE-1F18-4F29-B549-C6E9CB341684}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B8-4A6D-B6D2-CA9E4BE97C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{BC11BD7F-3DD0-4383-BAED-155B4D76B1CE}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B8-4A6D-B6D2-CA9E4BE97C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{F61A19D5-70FB-4016-8E1D-71618B78FEE5}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B8-4A6D-B6D2-CA9E4BE97CDD}"/>
                </c:ext>
              </c:extLst>
            </c:dLbl>
            <c:dLbl>
              <c:idx val="8"/>
              <c:layout>
                <c:manualLayout>
                  <c:x val="-3.600801802570533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{4D0CA75E-C502-4C3F-887E-9510EF90FEA7}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3B8-4A6D-B6D2-CA9E4BE97CD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{0D57155F-A70A-4A03-B8E7-28AAA9613BC0}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3B8-4A6D-B6D2-CA9E4BE97CD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{7884C9E2-CB22-44F8-A072-BDCDAB20A500}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3B8-4A6D-B6D2-CA9E4BE97CD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{C5798035-F636-4194-9488-008C82AEEE2C}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3B8-4A6D-B6D2-CA9E4BE97C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63.9</c:v>
                </c:pt>
                <c:pt idx="8">
                  <c:v>64.099999999999994</c:v>
                </c:pt>
                <c:pt idx="16">
                  <c:v>65.3</c:v>
                </c:pt>
                <c:pt idx="24">
                  <c:v>66.8</c:v>
                </c:pt>
                <c:pt idx="32">
                  <c:v>68.2</c:v>
                </c:pt>
              </c:numCache>
            </c:numRef>
          </c:xVal>
          <c:yVal>
            <c:numRef>
              <c:f>公会計指標分析・財政指標組合せ分析表!$BP$51:$DC$51</c:f>
              <c:numCache>
                <c:formatCode>#,##0.0;"▲ "#,##0.0</c:formatCode>
                <c:ptCount val="40"/>
                <c:pt idx="0">
                  <c:v>43</c:v>
                </c:pt>
                <c:pt idx="8">
                  <c:v>42.1</c:v>
                </c:pt>
                <c:pt idx="16">
                  <c:v>35.5</c:v>
                </c:pt>
                <c:pt idx="24">
                  <c:v>26</c:v>
                </c:pt>
                <c:pt idx="32">
                  <c:v>11.4</c:v>
                </c:pt>
              </c:numCache>
            </c:numRef>
          </c:yVal>
          <c:smooth val="0"/>
          <c:extLst>
            <c:ext xmlns:c16="http://schemas.microsoft.com/office/drawing/2014/chart" uri="{C3380CC4-5D6E-409C-BE32-E72D297353CC}">
              <c16:uniqueId val="{00000009-53B8-4A6D-B6D2-CA9E4BE97C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325815730439171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{E61657ED-31EC-4BC9-95CF-92E96BA9A26D}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3B8-4A6D-B6D2-CA9E4BE97C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{6EE513CC-68E4-47AF-AA0F-66E4BB7A71B4}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B8-4A6D-B6D2-CA9E4BE97C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{02421364-F45A-47BF-AE5D-AB0A27155818}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B8-4A6D-B6D2-CA9E4BE97C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{E7FA6A80-459A-46FB-B7F2-2B9E4782E7E8}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B8-4A6D-B6D2-CA9E4BE97C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{E7549526-3662-462D-9AA7-E5A0239DDE04}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B8-4A6D-B6D2-CA9E4BE97CDD}"/>
                </c:ext>
              </c:extLst>
            </c:dLbl>
            <c:dLbl>
              <c:idx val="8"/>
              <c:layout>
                <c:manualLayout>
                  <c:x val="-4.0773343996076607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{4C2840D5-939A-49EE-9579-923FCB603CA9}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3B8-4A6D-B6D2-CA9E4BE97CD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{7180B324-CAB0-44D2-823B-327777FB6521}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3B8-4A6D-B6D2-CA9E4BE97CD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{0C2A1A5E-87CC-4AFB-A745-F78248326B87}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3B8-4A6D-B6D2-CA9E4BE97CD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{398422BA-54A9-4579-BFB5-1AC77BA6B3EC}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3B8-4A6D-B6D2-CA9E4BE97C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53B8-4A6D-B6D2-CA9E4BE97CDD}"/>
            </c:ext>
          </c:extLst>
        </c:ser>
        <c:dLbls>
          <c:showLegendKey val="0"/>
          <c:showVal val="1"/>
          <c:showCatName val="0"/>
          <c:showSerName val="0"/>
          <c:showPercent val="0"/>
          <c:showBubbleSize val="0"/>
        </c:dLbls>
        <c:axId val="574864184"/>
        <c:axId val="574865360"/>
      </c:scatterChart>
      <c:valAx>
        <c:axId val="574864184"/>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4865360"/>
        <c:crosses val="autoZero"/>
        <c:crossBetween val="midCat"/>
      </c:valAx>
      <c:valAx>
        <c:axId val="5748653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748641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{24E5833A-FEA2-47B6-BE02-182EF4B5DE82}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34E-4587-B7D0-A533ABAEB0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{535E43A1-C23E-4EF3-8C78-CAAEAAF190C1}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4E-4587-B7D0-A533ABAEB0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{35739B55-B142-4065-B8DC-6C47516F2E2A}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4E-4587-B7D0-A533ABAEB0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{C3BE669C-942C-426D-9775-B6DF8EB4E89B}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4E-4587-B7D0-A533ABAEB0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{76E49A30-798A-4B3F-99B6-DBB348CDBB41}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4E-4587-B7D0-A533ABAEB01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{5ABEF9A4-7BD2-43F6-A726-9E6817520014}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34E-4587-B7D0-A533ABAEB01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{27CA9297-3201-472D-A61A-AF25CB3ABAE0}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34E-4587-B7D0-A533ABAEB01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{E25C4190-27CD-4D36-9614-457B02E556F6}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34E-4587-B7D0-A533ABAEB01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{C2454194-9691-4714-8467-F45D6C2DFB42}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34E-4587-B7D0-A533ABAEB0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6.9</c:v>
                </c:pt>
                <c:pt idx="16">
                  <c:v>7.9</c:v>
                </c:pt>
                <c:pt idx="24">
                  <c:v>9.4</c:v>
                </c:pt>
                <c:pt idx="32">
                  <c:v>9.6</c:v>
                </c:pt>
              </c:numCache>
            </c:numRef>
          </c:xVal>
          <c:yVal>
            <c:numRef>
              <c:f>公会計指標分析・財政指標組合せ分析表!$BP$73:$DC$73</c:f>
              <c:numCache>
                <c:formatCode>#,##0.0;"▲ "#,##0.0</c:formatCode>
                <c:ptCount val="40"/>
                <c:pt idx="0">
                  <c:v>43</c:v>
                </c:pt>
                <c:pt idx="8">
                  <c:v>42.1</c:v>
                </c:pt>
                <c:pt idx="16">
                  <c:v>35.5</c:v>
                </c:pt>
                <c:pt idx="24">
                  <c:v>26</c:v>
                </c:pt>
                <c:pt idx="32">
                  <c:v>11.4</c:v>
                </c:pt>
              </c:numCache>
            </c:numRef>
          </c:yVal>
          <c:smooth val="0"/>
          <c:extLst>
            <c:ext xmlns:c16="http://schemas.microsoft.com/office/drawing/2014/chart" uri="{C3380CC4-5D6E-409C-BE32-E72D297353CC}">
              <c16:uniqueId val="{00000009-134E-4587-B7D0-A533ABAEB0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{1C0127B7-F43C-406E-B422-C6CD9659AAC3}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34E-4587-B7D0-A533ABAEB01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{720F84F6-E81F-42FA-9D7D-BB7203C327DB}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4E-4587-B7D0-A533ABAEB0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{EBD67B04-C217-47E1-A7B2-5F7513FB3B71}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4E-4587-B7D0-A533ABAEB0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{24462538-E62F-4C69-93B5-8F10B5D966DD}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4E-4587-B7D0-A533ABAEB0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{3DE2EE02-E199-4F11-B4A4-B5B95AFCDC95}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4E-4587-B7D0-A533ABAEB01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{F3E9B726-EEF4-49BE-B585-75ED0FD6645D}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34E-4587-B7D0-A533ABAEB01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{72ED14ED-C6BE-4973-9B49-74C678644E5A}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34E-4587-B7D0-A533ABAEB01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{D6221FC2-EA19-41DD-B122-9D3F666F3B24}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34E-4587-B7D0-A533ABAEB01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{64BE86F5-D585-45C1-9FAA-84E32904A5E1}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34E-4587-B7D0-A533ABAEB0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134E-4587-B7D0-A533ABAEB01E}"/>
            </c:ext>
          </c:extLst>
        </c:ser>
        <c:dLbls>
          <c:showLegendKey val="0"/>
          <c:showVal val="1"/>
          <c:showCatName val="0"/>
          <c:showSerName val="0"/>
          <c:showPercent val="0"/>
          <c:showBubbleSize val="0"/>
        </c:dLbls>
        <c:axId val="574867320"/>
        <c:axId val="574868104"/>
      </c:scatterChart>
      <c:valAx>
        <c:axId val="574867320"/>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4868104"/>
        <c:crosses val="autoZero"/>
        <c:crossBetween val="midCat"/>
      </c:valAx>
      <c:valAx>
        <c:axId val="574868104"/>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748673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したのは、</a:t>
          </a:r>
          <a:r>
            <a:rPr kumimoji="1" lang="ja-JP" altLang="en-US" sz="1100">
              <a:solidFill>
                <a:schemeClr val="dk1"/>
              </a:solidFill>
              <a:effectLst/>
              <a:latin typeface="+mn-lt"/>
              <a:ea typeface="+mn-ea"/>
              <a:cs typeface="+mn-cs"/>
            </a:rPr>
            <a:t>下水道事業会計における高資本対策費に対する一般会計等からの繰出が令和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年度で終了したことにより、準元利償還金（公営企業分）が</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445</a:t>
          </a:r>
          <a:r>
            <a:rPr kumimoji="1" lang="ja-JP" altLang="ja-JP" sz="1100">
              <a:solidFill>
                <a:schemeClr val="dk1"/>
              </a:solidFill>
              <a:effectLst/>
              <a:latin typeface="+mn-lt"/>
              <a:ea typeface="+mn-ea"/>
              <a:cs typeface="+mn-cs"/>
            </a:rPr>
            <a:t>百万円減少したことによる。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将来負担額は前年度に比べ</a:t>
          </a:r>
          <a:r>
            <a:rPr kumimoji="1" lang="en-US" altLang="ja-JP" sz="1100">
              <a:solidFill>
                <a:schemeClr val="dk1"/>
              </a:solidFill>
              <a:effectLst/>
              <a:latin typeface="+mn-lt"/>
              <a:ea typeface="+mn-ea"/>
              <a:cs typeface="+mn-cs"/>
            </a:rPr>
            <a:t>5,625</a:t>
          </a:r>
          <a:r>
            <a:rPr kumimoji="1" lang="ja-JP" altLang="ja-JP" sz="1100">
              <a:solidFill>
                <a:schemeClr val="dk1"/>
              </a:solidFill>
              <a:effectLst/>
              <a:latin typeface="+mn-lt"/>
              <a:ea typeface="+mn-ea"/>
              <a:cs typeface="+mn-cs"/>
            </a:rPr>
            <a:t>百万円の減額となっている。これは、下水道事業会計における高資本対策費に対する一般会計等からの繰出</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年度で終了したことに伴い、下水道事業会計における元利償還金に対する一般会計等からの繰出金の負担割合が減少し、繰入見込額が減少した</a:t>
          </a:r>
          <a:r>
            <a:rPr kumimoji="1" lang="ja-JP" altLang="ja-JP" sz="1100">
              <a:solidFill>
                <a:schemeClr val="dk1"/>
              </a:solidFill>
              <a:effectLst/>
              <a:latin typeface="+mn-lt"/>
              <a:ea typeface="+mn-ea"/>
              <a:cs typeface="+mn-cs"/>
            </a:rPr>
            <a:t>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また、充当可能財源等については、前年度より</a:t>
          </a:r>
          <a:r>
            <a:rPr kumimoji="1" lang="en-US" altLang="ja-JP" sz="1100">
              <a:solidFill>
                <a:schemeClr val="dk1"/>
              </a:solidFill>
              <a:effectLst/>
              <a:latin typeface="+mn-lt"/>
              <a:ea typeface="+mn-ea"/>
              <a:cs typeface="+mn-cs"/>
            </a:rPr>
            <a:t>2,431</a:t>
          </a:r>
          <a:r>
            <a:rPr kumimoji="1" lang="ja-JP" altLang="ja-JP" sz="1100">
              <a:solidFill>
                <a:schemeClr val="dk1"/>
              </a:solidFill>
              <a:effectLst/>
              <a:latin typeface="+mn-lt"/>
              <a:ea typeface="+mn-ea"/>
              <a:cs typeface="+mn-cs"/>
            </a:rPr>
            <a:t>百万円の減となっており、将来負担比率の分子は</a:t>
          </a:r>
          <a:r>
            <a:rPr kumimoji="1" lang="en-US" altLang="ja-JP" sz="1100">
              <a:solidFill>
                <a:schemeClr val="dk1"/>
              </a:solidFill>
              <a:effectLst/>
              <a:latin typeface="+mn-lt"/>
              <a:ea typeface="+mn-ea"/>
              <a:cs typeface="+mn-cs"/>
            </a:rPr>
            <a:t>3,194</a:t>
          </a:r>
          <a:r>
            <a:rPr kumimoji="1" lang="ja-JP" altLang="ja-JP" sz="1100">
              <a:solidFill>
                <a:schemeClr val="dk1"/>
              </a:solidFill>
              <a:effectLst/>
              <a:latin typeface="+mn-lt"/>
              <a:ea typeface="+mn-ea"/>
              <a:cs typeface="+mn-cs"/>
            </a:rPr>
            <a:t>百万円減少している。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学ぶ力育成事業や</a:t>
          </a:r>
          <a:r>
            <a:rPr kumimoji="1" lang="ja-JP" altLang="en-US" sz="1100">
              <a:solidFill>
                <a:schemeClr val="dk1"/>
              </a:solidFill>
              <a:effectLst/>
              <a:latin typeface="+mn-lt"/>
              <a:ea typeface="+mn-ea"/>
              <a:cs typeface="+mn-cs"/>
            </a:rPr>
            <a:t>子ども・子育て支援事業</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の財源</a:t>
          </a:r>
          <a:r>
            <a:rPr kumimoji="1" lang="ja-JP" altLang="ja-JP" sz="1100">
              <a:solidFill>
                <a:schemeClr val="dk1"/>
              </a:solidFill>
              <a:effectLst/>
              <a:latin typeface="+mn-lt"/>
              <a:ea typeface="+mn-ea"/>
              <a:cs typeface="+mn-cs"/>
            </a:rPr>
            <a:t>として、みはらふるさとゆめ基金から</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百万円取り崩したが、ふるさと納税を</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百万円積み立てたほか、</a:t>
          </a:r>
          <a:r>
            <a:rPr kumimoji="1" lang="ja-JP" altLang="en-US" sz="1100">
              <a:solidFill>
                <a:schemeClr val="dk1"/>
              </a:solidFill>
              <a:effectLst/>
              <a:latin typeface="+mn-lt"/>
              <a:ea typeface="+mn-ea"/>
              <a:cs typeface="+mn-cs"/>
            </a:rPr>
            <a:t>元市民福祉会館及び元宮沖保育所の土地売払収入を大規模事業基金へ</a:t>
          </a:r>
          <a:r>
            <a:rPr kumimoji="1" lang="en-US" altLang="ja-JP" sz="1100">
              <a:solidFill>
                <a:schemeClr val="dk1"/>
              </a:solidFill>
              <a:effectLst/>
              <a:latin typeface="+mn-lt"/>
              <a:ea typeface="+mn-ea"/>
              <a:cs typeface="+mn-cs"/>
            </a:rPr>
            <a:t>301</a:t>
          </a:r>
          <a:r>
            <a:rPr kumimoji="1" lang="ja-JP" altLang="ja-JP" sz="1100">
              <a:solidFill>
                <a:schemeClr val="dk1"/>
              </a:solidFill>
              <a:effectLst/>
              <a:latin typeface="+mn-lt"/>
              <a:ea typeface="+mn-ea"/>
              <a:cs typeface="+mn-cs"/>
            </a:rPr>
            <a:t>百万円積み立てたため、基金全体としては</a:t>
          </a:r>
          <a:r>
            <a:rPr kumimoji="1" lang="en-US" altLang="ja-JP" sz="1100">
              <a:solidFill>
                <a:schemeClr val="dk1"/>
              </a:solidFill>
              <a:effectLst/>
              <a:latin typeface="+mn-lt"/>
              <a:ea typeface="+mn-ea"/>
              <a:cs typeface="+mn-cs"/>
            </a:rPr>
            <a:t>587</a:t>
          </a:r>
          <a:r>
            <a:rPr kumimoji="1" lang="ja-JP" altLang="ja-JP" sz="1100">
              <a:solidFill>
                <a:schemeClr val="dk1"/>
              </a:solidFill>
              <a:effectLst/>
              <a:latin typeface="+mn-lt"/>
              <a:ea typeface="+mn-ea"/>
              <a:cs typeface="+mn-cs"/>
            </a:rPr>
            <a:t>百万円増額となった。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財政調整基金は災害等への備え等のため、今後も現状数値を維持する。</a:t>
          </a:r>
          <a:endParaRPr lang="ja-JP" altLang="ja-JP" sz="1400">
            <a:effectLst/>
          </a:endParaRPr>
        </a:p>
        <a:p>
          <a:r>
            <a:rPr kumimoji="1" lang="ja-JP" altLang="ja-JP" sz="1100">
              <a:solidFill>
                <a:schemeClr val="dk1"/>
              </a:solidFill>
              <a:effectLst/>
              <a:latin typeface="+mn-lt"/>
              <a:ea typeface="+mn-ea"/>
              <a:cs typeface="+mn-cs"/>
            </a:rPr>
            <a:t>　　減債基金、その他特定目的基金については、目的の必要に応じて取崩しを行う。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・合併特例基金　</a:t>
          </a:r>
          <a:endParaRPr lang="ja-JP" altLang="ja-JP" sz="1400">
            <a:effectLst/>
          </a:endParaRPr>
        </a:p>
        <a:p>
          <a:r>
            <a:rPr kumimoji="1" lang="ja-JP" altLang="ja-JP" sz="1100">
              <a:solidFill>
                <a:schemeClr val="dk1"/>
              </a:solidFill>
              <a:effectLst/>
              <a:latin typeface="+mn-lt"/>
              <a:ea typeface="+mn-ea"/>
              <a:cs typeface="+mn-cs"/>
            </a:rPr>
            <a:t>　　新市建設計画に位置付けられた事業に要する経費</a:t>
          </a:r>
          <a:endParaRPr lang="ja-JP" altLang="ja-JP" sz="1400">
            <a:effectLst/>
          </a:endParaRPr>
        </a:p>
        <a:p>
          <a:r>
            <a:rPr kumimoji="1" lang="ja-JP" altLang="ja-JP" sz="1100">
              <a:solidFill>
                <a:schemeClr val="dk1"/>
              </a:solidFill>
              <a:effectLst/>
              <a:latin typeface="+mn-lt"/>
              <a:ea typeface="+mn-ea"/>
              <a:cs typeface="+mn-cs"/>
            </a:rPr>
            <a:t>　・大規模事業基金</a:t>
          </a:r>
          <a:endParaRPr lang="ja-JP" altLang="ja-JP" sz="1400">
            <a:effectLst/>
          </a:endParaRPr>
        </a:p>
        <a:p>
          <a:r>
            <a:rPr kumimoji="1" lang="ja-JP" altLang="ja-JP" sz="1100">
              <a:solidFill>
                <a:schemeClr val="dk1"/>
              </a:solidFill>
              <a:effectLst/>
              <a:latin typeface="+mn-lt"/>
              <a:ea typeface="+mn-ea"/>
              <a:cs typeface="+mn-cs"/>
            </a:rPr>
            <a:t>　　市の発展の基盤となる大規模事業を円滑に推進するための経費</a:t>
          </a:r>
          <a:endParaRPr lang="ja-JP" altLang="ja-JP" sz="1400">
            <a:effectLst/>
          </a:endParaRPr>
        </a:p>
        <a:p>
          <a:r>
            <a:rPr kumimoji="1" lang="ja-JP" altLang="ja-JP" sz="1100">
              <a:solidFill>
                <a:schemeClr val="dk1"/>
              </a:solidFill>
              <a:effectLst/>
              <a:latin typeface="+mn-lt"/>
              <a:ea typeface="+mn-ea"/>
              <a:cs typeface="+mn-cs"/>
            </a:rPr>
            <a:t>　・地域共生基金</a:t>
          </a:r>
          <a:endParaRPr lang="ja-JP" altLang="ja-JP" sz="1400">
            <a:effectLst/>
          </a:endParaRPr>
        </a:p>
        <a:p>
          <a:r>
            <a:rPr kumimoji="1" lang="ja-JP" altLang="ja-JP" sz="1100">
              <a:solidFill>
                <a:schemeClr val="dk1"/>
              </a:solidFill>
              <a:effectLst/>
              <a:latin typeface="+mn-lt"/>
              <a:ea typeface="+mn-ea"/>
              <a:cs typeface="+mn-cs"/>
            </a:rPr>
            <a:t>　　地域共生社会の実現に向け、地域福祉の充実に資する施策を推進する経費</a:t>
          </a:r>
          <a:endParaRPr lang="ja-JP" altLang="ja-JP" sz="1400">
            <a:effectLst/>
          </a:endParaRPr>
        </a:p>
        <a:p>
          <a:r>
            <a:rPr kumimoji="1" lang="ja-JP" altLang="ja-JP" sz="1100">
              <a:solidFill>
                <a:schemeClr val="dk1"/>
              </a:solidFill>
              <a:effectLst/>
              <a:latin typeface="+mn-lt"/>
              <a:ea typeface="+mn-ea"/>
              <a:cs typeface="+mn-cs"/>
            </a:rPr>
            <a:t>　・みはらふるさと夢基金</a:t>
          </a:r>
          <a:endParaRPr lang="ja-JP" altLang="ja-JP" sz="1400">
            <a:effectLst/>
          </a:endParaRPr>
        </a:p>
        <a:p>
          <a:r>
            <a:rPr kumimoji="1" lang="ja-JP" altLang="ja-JP" sz="1100">
              <a:solidFill>
                <a:schemeClr val="dk1"/>
              </a:solidFill>
              <a:effectLst/>
              <a:latin typeface="+mn-lt"/>
              <a:ea typeface="+mn-ea"/>
              <a:cs typeface="+mn-cs"/>
            </a:rPr>
            <a:t>　　三原市の夢ある未来づくりに要する経費</a:t>
          </a:r>
          <a:endParaRPr lang="ja-JP" altLang="ja-JP" sz="1400">
            <a:effectLst/>
          </a:endParaRPr>
        </a:p>
        <a:p>
          <a:r>
            <a:rPr kumimoji="1" lang="ja-JP" altLang="ja-JP" sz="1100">
              <a:solidFill>
                <a:schemeClr val="dk1"/>
              </a:solidFill>
              <a:effectLst/>
              <a:latin typeface="+mn-lt"/>
              <a:ea typeface="+mn-ea"/>
              <a:cs typeface="+mn-cs"/>
            </a:rPr>
            <a:t>　・過疎地域持続的発展特別事業基金</a:t>
          </a:r>
          <a:endParaRPr lang="ja-JP" altLang="ja-JP" sz="1400">
            <a:effectLst/>
          </a:endParaRPr>
        </a:p>
        <a:p>
          <a:r>
            <a:rPr kumimoji="1" lang="ja-JP" altLang="ja-JP" sz="1100">
              <a:solidFill>
                <a:schemeClr val="dk1"/>
              </a:solidFill>
              <a:effectLst/>
              <a:latin typeface="+mn-lt"/>
              <a:ea typeface="+mn-ea"/>
              <a:cs typeface="+mn-cs"/>
            </a:rPr>
            <a:t>　　過疎地域の持続的発展に必要な施設整備や集落の維持・活性化等に要する経費</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・合併特例基金　預金利子を積み立てたことによる増額</a:t>
          </a:r>
          <a:endParaRPr lang="ja-JP" altLang="ja-JP" sz="1400">
            <a:effectLst/>
          </a:endParaRPr>
        </a:p>
        <a:p>
          <a:r>
            <a:rPr kumimoji="1" lang="ja-JP" altLang="ja-JP" sz="1100">
              <a:solidFill>
                <a:schemeClr val="dk1"/>
              </a:solidFill>
              <a:effectLst/>
              <a:latin typeface="+mn-lt"/>
              <a:ea typeface="+mn-ea"/>
              <a:cs typeface="+mn-cs"/>
            </a:rPr>
            <a:t>　・大規模事業基金　元市民福祉会館及び元宮沖保育所の土地売払収入</a:t>
          </a:r>
          <a:r>
            <a:rPr kumimoji="1" lang="ja-JP" altLang="en-US" sz="1100">
              <a:solidFill>
                <a:schemeClr val="dk1"/>
              </a:solidFill>
              <a:effectLst/>
              <a:latin typeface="+mn-lt"/>
              <a:ea typeface="+mn-ea"/>
              <a:cs typeface="+mn-cs"/>
            </a:rPr>
            <a:t>並びに</a:t>
          </a:r>
          <a:r>
            <a:rPr kumimoji="1" lang="ja-JP" altLang="ja-JP" sz="1100">
              <a:solidFill>
                <a:schemeClr val="dk1"/>
              </a:solidFill>
              <a:effectLst/>
              <a:latin typeface="+mn-lt"/>
              <a:ea typeface="+mn-ea"/>
              <a:cs typeface="+mn-cs"/>
            </a:rPr>
            <a:t>預金利子を積み立てたことによる増額　</a:t>
          </a:r>
          <a:endParaRPr lang="ja-JP" altLang="ja-JP" sz="1400">
            <a:effectLst/>
          </a:endParaRPr>
        </a:p>
        <a:p>
          <a:r>
            <a:rPr kumimoji="1" lang="ja-JP" altLang="ja-JP" sz="1100">
              <a:solidFill>
                <a:schemeClr val="dk1"/>
              </a:solidFill>
              <a:effectLst/>
              <a:latin typeface="+mn-lt"/>
              <a:ea typeface="+mn-ea"/>
              <a:cs typeface="+mn-cs"/>
            </a:rPr>
            <a:t>　・地域共生基金　</a:t>
          </a:r>
          <a:r>
            <a:rPr kumimoji="1" lang="ja-JP" altLang="en-US" sz="1100">
              <a:solidFill>
                <a:schemeClr val="dk1"/>
              </a:solidFill>
              <a:effectLst/>
              <a:latin typeface="+mn-lt"/>
              <a:ea typeface="+mn-ea"/>
              <a:cs typeface="+mn-cs"/>
            </a:rPr>
            <a:t>障害者就労推進事業、地域共生社会推進事業及びひきこもり支援ステーション事業の財源として取り崩したことによる減</a:t>
          </a:r>
          <a:r>
            <a:rPr kumimoji="1" lang="ja-JP" altLang="ja-JP" sz="1100">
              <a:solidFill>
                <a:schemeClr val="dk1"/>
              </a:solidFill>
              <a:effectLst/>
              <a:latin typeface="+mn-lt"/>
              <a:ea typeface="+mn-ea"/>
              <a:cs typeface="+mn-cs"/>
            </a:rPr>
            <a:t>額</a:t>
          </a:r>
          <a:endParaRPr lang="ja-JP" altLang="ja-JP" sz="1400">
            <a:effectLst/>
          </a:endParaRPr>
        </a:p>
        <a:p>
          <a:r>
            <a:rPr kumimoji="1" lang="ja-JP" altLang="ja-JP" sz="1100">
              <a:solidFill>
                <a:schemeClr val="dk1"/>
              </a:solidFill>
              <a:effectLst/>
              <a:latin typeface="+mn-lt"/>
              <a:ea typeface="+mn-ea"/>
              <a:cs typeface="+mn-cs"/>
            </a:rPr>
            <a:t>　・みはらふるさと夢基金　ふるさと納税を積み立てたことによる増額　</a:t>
          </a:r>
          <a:endParaRPr lang="ja-JP" altLang="ja-JP" sz="1400">
            <a:effectLst/>
          </a:endParaRPr>
        </a:p>
        <a:p>
          <a:r>
            <a:rPr kumimoji="1" lang="ja-JP" altLang="ja-JP" sz="1100">
              <a:solidFill>
                <a:schemeClr val="dk1"/>
              </a:solidFill>
              <a:effectLst/>
              <a:latin typeface="+mn-lt"/>
              <a:ea typeface="+mn-ea"/>
              <a:cs typeface="+mn-cs"/>
            </a:rPr>
            <a:t>　・過疎地域持続的発展特別事業基金　過疎対策事業債を積み立てたことによる増額</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各事業の進捗状況を踏まえ、必要に応じて取崩しを行う。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預金利子を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百万円積み立てたことにより増額となった。</a:t>
          </a:r>
          <a:endParaRPr lang="ja-JP" altLang="ja-JP">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災害等への備え等のため、今後も現状と同程度の数値を維持する。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臨時財政対策債償還基金費分を積み立てたことにより、前年度から</a:t>
          </a:r>
          <a:r>
            <a:rPr kumimoji="1" lang="en-US" altLang="ja-JP" sz="1100">
              <a:solidFill>
                <a:schemeClr val="dk1"/>
              </a:solidFill>
              <a:effectLst/>
              <a:latin typeface="+mn-lt"/>
              <a:ea typeface="+mn-ea"/>
              <a:cs typeface="+mn-cs"/>
            </a:rPr>
            <a:t>139</a:t>
          </a:r>
          <a:r>
            <a:rPr kumimoji="1" lang="ja-JP" altLang="en-US" sz="1100">
              <a:solidFill>
                <a:schemeClr val="dk1"/>
              </a:solidFill>
              <a:effectLst/>
              <a:latin typeface="+mn-lt"/>
              <a:ea typeface="+mn-ea"/>
              <a:cs typeface="+mn-cs"/>
            </a:rPr>
            <a:t>百万円増額となった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臨時財政対策債償還基金費分</a:t>
          </a:r>
          <a:r>
            <a:rPr kumimoji="1" lang="ja-JP" altLang="en-US" sz="1100">
              <a:solidFill>
                <a:schemeClr val="dk1"/>
              </a:solidFill>
              <a:effectLst/>
              <a:latin typeface="+mn-lt"/>
              <a:ea typeface="+mn-ea"/>
              <a:cs typeface="+mn-cs"/>
            </a:rPr>
            <a:t>については、令和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年度及び令和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年度でそれぞれ</a:t>
          </a:r>
          <a:r>
            <a:rPr kumimoji="1" lang="en-US" altLang="ja-JP" sz="1100">
              <a:solidFill>
                <a:schemeClr val="dk1"/>
              </a:solidFill>
              <a:effectLst/>
              <a:latin typeface="+mn-lt"/>
              <a:ea typeface="+mn-ea"/>
              <a:cs typeface="+mn-cs"/>
            </a:rPr>
            <a:t>69</a:t>
          </a:r>
          <a:r>
            <a:rPr kumimoji="1" lang="ja-JP" altLang="en-US" sz="1100">
              <a:solidFill>
                <a:schemeClr val="dk1"/>
              </a:solidFill>
              <a:effectLst/>
              <a:latin typeface="+mn-lt"/>
              <a:ea typeface="+mn-ea"/>
              <a:cs typeface="+mn-cs"/>
            </a:rPr>
            <a:t>百万円を取り崩す。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地方債の償還計画を踏まえ、必要に応じて取崩しを行う。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88,128
85,509
471.51
53,738,363
52,646,853
816,106
27,544,659
57,991,193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ポイント増加しており、類似団体と比較しても</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ポイント高くなっている。比率は年々上昇しており、資産の老朽化が進んでいることが分かる。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206240" y="527951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258945" y="648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119245" y="64796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258945" y="505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119245" y="52795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258945" y="5703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157345" y="5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3537585" y="579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286702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525905" y="5692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33401</xdr:rowOff>
    </xdr:from>
    <xdr:to>
      <xdr:col>23</xdr:col>
      <xdr:colOff>136525</xdr:colOff>
      <xdr:row>31</xdr:row>
      <xdr:rowOff>135001</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157345" y="599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11828</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258945" y="597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144399</xdr:rowOff>
    </xdr:from>
    <xdr:to>
      <xdr:col>19</xdr:col>
      <xdr:colOff>187325</xdr:colOff>
      <xdr:row>31</xdr:row>
      <xdr:rowOff>74549</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3537585" y="5943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23749</xdr:rowOff>
    </xdr:from>
    <xdr:to>
      <xdr:col>23</xdr:col>
      <xdr:colOff>85725</xdr:colOff>
      <xdr:row>31</xdr:row>
      <xdr:rowOff>84201</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3588385" y="5990209"/>
          <a:ext cx="61976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79629</xdr:rowOff>
    </xdr:from>
    <xdr:to>
      <xdr:col>15</xdr:col>
      <xdr:colOff>187325</xdr:colOff>
      <xdr:row>31</xdr:row>
      <xdr:rowOff>9779</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2867025" y="5878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130429</xdr:rowOff>
    </xdr:from>
    <xdr:to>
      <xdr:col>19</xdr:col>
      <xdr:colOff>136525</xdr:colOff>
      <xdr:row>31</xdr:row>
      <xdr:rowOff>23749</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2917825" y="5929249"/>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27813</xdr:rowOff>
    </xdr:from>
    <xdr:to>
      <xdr:col>11</xdr:col>
      <xdr:colOff>187325</xdr:colOff>
      <xdr:row>30</xdr:row>
      <xdr:rowOff>129413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196465" y="58266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78613</xdr:rowOff>
    </xdr:from>
    <xdr:to>
      <xdr:col>15</xdr:col>
      <xdr:colOff>136525</xdr:colOff>
      <xdr:row>30</xdr:row>
      <xdr:rowOff>130429</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247265" y="5877433"/>
          <a:ext cx="67056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19177</xdr:rowOff>
    </xdr:from>
    <xdr:to>
      <xdr:col>7</xdr:col>
      <xdr:colOff>187325</xdr:colOff>
      <xdr:row>30</xdr:row>
      <xdr:rowOff>120777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525905" y="5817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69977</xdr:rowOff>
    </xdr:from>
    <xdr:to>
      <xdr:col>11</xdr:col>
      <xdr:colOff>136525</xdr:colOff>
      <xdr:row>30</xdr:row>
      <xdr:rowOff>78613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576705" y="5868797"/>
          <a:ext cx="67056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395989" y="5570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2738129" y="552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067569"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397009" y="5471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65676</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395989" y="6032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2738129" y="596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120540</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067569" y="5919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111904</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397009" y="591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18.4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94.0</a:t>
          </a:r>
          <a:r>
            <a:rPr kumimoji="1" lang="ja-JP" altLang="ja-JP" sz="1100">
              <a:solidFill>
                <a:schemeClr val="dk1"/>
              </a:solidFill>
              <a:effectLst/>
              <a:latin typeface="+mn-lt"/>
              <a:ea typeface="+mn-ea"/>
              <a:cs typeface="+mn-cs"/>
            </a:rPr>
            <a:t>ポイント高くなっている。全国平均より高く、類似団体内の順位も下位に位置し、債務の償還能力は低下している。平成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月豪雨災害の復旧に対する借入</a:t>
          </a:r>
          <a:r>
            <a:rPr kumimoji="1" lang="ja-JP" altLang="en-US" sz="1100">
              <a:solidFill>
                <a:schemeClr val="dk1"/>
              </a:solidFill>
              <a:effectLst/>
              <a:latin typeface="+mn-lt"/>
              <a:ea typeface="+mn-ea"/>
              <a:cs typeface="+mn-cs"/>
            </a:rPr>
            <a:t>れ</a:t>
          </a:r>
          <a:r>
            <a:rPr kumimoji="1" lang="ja-JP" altLang="ja-JP" sz="1100">
              <a:solidFill>
                <a:schemeClr val="dk1"/>
              </a:solidFill>
              <a:effectLst/>
              <a:latin typeface="+mn-lt"/>
              <a:ea typeface="+mn-ea"/>
              <a:cs typeface="+mn-cs"/>
            </a:rPr>
            <a:t>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年度までに実施した新庁舎建設事業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新斎場建設事業等の大型事業に対する借入</a:t>
          </a:r>
          <a:r>
            <a:rPr kumimoji="1" lang="ja-JP" altLang="en-US" sz="1100">
              <a:solidFill>
                <a:schemeClr val="dk1"/>
              </a:solidFill>
              <a:effectLst/>
              <a:latin typeface="+mn-lt"/>
              <a:ea typeface="+mn-ea"/>
              <a:cs typeface="+mn-cs"/>
            </a:rPr>
            <a:t>れ</a:t>
          </a:r>
          <a:r>
            <a:rPr kumimoji="1" lang="ja-JP" altLang="ja-JP" sz="1100">
              <a:solidFill>
                <a:schemeClr val="dk1"/>
              </a:solidFill>
              <a:effectLst/>
              <a:latin typeface="+mn-lt"/>
              <a:ea typeface="+mn-ea"/>
              <a:cs typeface="+mn-cs"/>
            </a:rPr>
            <a:t>による地方債現在高の増加が主な要因となっている。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3027660" y="521186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3080365" y="64192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2963525" y="6415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3080365" y="5645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3001625" y="5793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2359005" y="5786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1688445" y="57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1017885" y="5905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0347325" y="590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104098</xdr:rowOff>
    </xdr:from>
    <xdr:to>
      <xdr:col>76</xdr:col>
      <xdr:colOff>73025</xdr:colOff>
      <xdr:row>31</xdr:row>
      <xdr:rowOff>34248</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3001625" y="59029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82525</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3080365" y="588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126167</xdr:rowOff>
    </xdr:from>
    <xdr:to>
      <xdr:col>72</xdr:col>
      <xdr:colOff>123825</xdr:colOff>
      <xdr:row>31</xdr:row>
      <xdr:rowOff>56317</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2359005" y="5924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154898</xdr:rowOff>
    </xdr:from>
    <xdr:to>
      <xdr:col>76</xdr:col>
      <xdr:colOff>22225</xdr:colOff>
      <xdr:row>31</xdr:row>
      <xdr:rowOff>5517</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flipV="1">
          <a:off x="12409805" y="5953718"/>
          <a:ext cx="619760" cy="1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81908</xdr:rowOff>
    </xdr:from>
    <xdr:to>
      <xdr:col>68</xdr:col>
      <xdr:colOff>123825</xdr:colOff>
      <xdr:row>31</xdr:row>
      <xdr:rowOff>12058</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1688445" y="5880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132708</xdr:rowOff>
    </xdr:from>
    <xdr:to>
      <xdr:col>72</xdr:col>
      <xdr:colOff>73025</xdr:colOff>
      <xdr:row>31</xdr:row>
      <xdr:rowOff>5517</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1739245" y="5931528"/>
          <a:ext cx="670560" cy="4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80539</xdr:rowOff>
    </xdr:from>
    <xdr:to>
      <xdr:col>64</xdr:col>
      <xdr:colOff>123825</xdr:colOff>
      <xdr:row>32</xdr:row>
      <xdr:rowOff>10689</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1017885" y="60469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132708</xdr:rowOff>
    </xdr:from>
    <xdr:to>
      <xdr:col>68</xdr:col>
      <xdr:colOff>73025</xdr:colOff>
      <xdr:row>31</xdr:row>
      <xdr:rowOff>131339</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1068685" y="5931528"/>
          <a:ext cx="670560" cy="16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52472</xdr:rowOff>
    </xdr:from>
    <xdr:to>
      <xdr:col>60</xdr:col>
      <xdr:colOff>123825</xdr:colOff>
      <xdr:row>31</xdr:row>
      <xdr:rowOff>154072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0347325" y="601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103272</xdr:rowOff>
    </xdr:from>
    <xdr:to>
      <xdr:col>64</xdr:col>
      <xdr:colOff>73025</xdr:colOff>
      <xdr:row>31</xdr:row>
      <xdr:rowOff>131339</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0398125" y="6069732"/>
          <a:ext cx="67056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2185092" y="556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1527232" y="551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0856672" y="56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0186112" y="56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47444</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2185092" y="601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3185</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1527232" y="596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1816</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0856672" y="613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145199</xdr:rowOff>
    </xdr:from>
    <xdr:ext cx="469744"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0186112" y="611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88,128
85,509
471.51
53,738,363
52,646,853
816,106
27,544,659
57,991,193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12496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965200" y="6067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144272</xdr:rowOff>
    </xdr:from>
    <xdr:to>
      <xdr:col>24</xdr:col>
      <xdr:colOff>114300</xdr:colOff>
      <xdr:row>38</xdr:row>
      <xdr:rowOff>74422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036060" y="6346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122699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124960" y="632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112268</xdr:rowOff>
    </xdr:from>
    <xdr:to>
      <xdr:col>20</xdr:col>
      <xdr:colOff>38100</xdr:colOff>
      <xdr:row>38</xdr:row>
      <xdr:rowOff>42418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12160" y="6314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163068</xdr:rowOff>
    </xdr:from>
    <xdr:to>
      <xdr:col>24</xdr:col>
      <xdr:colOff>63500</xdr:colOff>
      <xdr:row>38</xdr:row>
      <xdr:rowOff>23622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355340" y="6365748"/>
          <a:ext cx="73152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80264</xdr:rowOff>
    </xdr:from>
    <xdr:to>
      <xdr:col>15</xdr:col>
      <xdr:colOff>101600</xdr:colOff>
      <xdr:row>38</xdr:row>
      <xdr:rowOff>10414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514600" y="6282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131064</xdr:rowOff>
    </xdr:from>
    <xdr:to>
      <xdr:col>19</xdr:col>
      <xdr:colOff>177800</xdr:colOff>
      <xdr:row>37</xdr:row>
      <xdr:rowOff>163068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565400" y="6333744"/>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7399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99060</xdr:rowOff>
    </xdr:from>
    <xdr:to>
      <xdr:col>15</xdr:col>
      <xdr:colOff>50800</xdr:colOff>
      <xdr:row>37</xdr:row>
      <xdr:rowOff>131064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790700" y="6301740"/>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23114</xdr:rowOff>
    </xdr:from>
    <xdr:to>
      <xdr:col>6</xdr:col>
      <xdr:colOff>38100</xdr:colOff>
      <xdr:row>37</xdr:row>
      <xdr:rowOff>124714</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965200" y="62257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73914</xdr:rowOff>
    </xdr:from>
    <xdr:to>
      <xdr:col>10</xdr:col>
      <xdr:colOff>114300</xdr:colOff>
      <xdr:row>37</xdr:row>
      <xdr:rowOff>99060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08380" y="6276594"/>
          <a:ext cx="7823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170564" y="59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385704" y="590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110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36304" y="585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33545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170564" y="640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385704" y="6371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140987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1100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115841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36304" y="631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9258300" y="65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5664</xdr:rowOff>
    </xdr:from>
    <xdr:to>
      <xdr:col>55</xdr:col>
      <xdr:colOff>50800</xdr:colOff>
      <xdr:row>38</xdr:row>
      <xdr:rowOff>107264</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192260" y="63759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28541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9258300" y="62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13360</xdr:rowOff>
    </xdr:from>
    <xdr:to>
      <xdr:col>50</xdr:col>
      <xdr:colOff>165100</xdr:colOff>
      <xdr:row>38</xdr:row>
      <xdr:rowOff>114960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445500" y="63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56464</xdr:rowOff>
    </xdr:from>
    <xdr:to>
      <xdr:col>55</xdr:col>
      <xdr:colOff>0</xdr:colOff>
      <xdr:row>38</xdr:row>
      <xdr:rowOff>64160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496300" y="6426784"/>
          <a:ext cx="7239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21857</xdr:rowOff>
    </xdr:from>
    <xdr:to>
      <xdr:col>46</xdr:col>
      <xdr:colOff>38100</xdr:colOff>
      <xdr:row>38</xdr:row>
      <xdr:rowOff>123457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670800" y="63921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64160</xdr:rowOff>
    </xdr:from>
    <xdr:to>
      <xdr:col>50</xdr:col>
      <xdr:colOff>114300</xdr:colOff>
      <xdr:row>38</xdr:row>
      <xdr:rowOff>72657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713980" y="6434480"/>
          <a:ext cx="78232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34392</xdr:rowOff>
    </xdr:from>
    <xdr:to>
      <xdr:col>41</xdr:col>
      <xdr:colOff>101600</xdr:colOff>
      <xdr:row>38</xdr:row>
      <xdr:rowOff>135992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6873240" y="64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72657</xdr:rowOff>
    </xdr:from>
    <xdr:to>
      <xdr:col>45</xdr:col>
      <xdr:colOff>177800</xdr:colOff>
      <xdr:row>38</xdr:row>
      <xdr:rowOff>85192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6924040" y="6442977"/>
          <a:ext cx="78994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42507</xdr:rowOff>
    </xdr:from>
    <xdr:to>
      <xdr:col>36</xdr:col>
      <xdr:colOff>165100</xdr:colOff>
      <xdr:row>38</xdr:row>
      <xdr:rowOff>144107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098540" y="641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85192</xdr:rowOff>
    </xdr:from>
    <xdr:to>
      <xdr:col>41</xdr:col>
      <xdr:colOff>50800</xdr:colOff>
      <xdr:row>38</xdr:row>
      <xdr:rowOff>93307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149340" y="6455512"/>
          <a:ext cx="7747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8239271" y="65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7477271" y="657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6702571" y="662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5905011" y="661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131487</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8239271" y="61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139984</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7477271" y="617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152519</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6702571" y="61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160634</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5905011" y="619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12496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036060" y="10200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164754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124960"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127181</xdr:rowOff>
    </xdr:from>
    <xdr:to>
      <xdr:col>20</xdr:col>
      <xdr:colOff>38100</xdr:colOff>
      <xdr:row>61</xdr:row>
      <xdr:rowOff>57331</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312160" y="101855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xdr:rowOff>
    </xdr:from>
    <xdr:to>
      <xdr:col>24</xdr:col>
      <xdr:colOff>63500</xdr:colOff>
      <xdr:row>61</xdr:row>
      <xdr:rowOff>21227</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355340" y="10232571"/>
          <a:ext cx="7315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119017</xdr:rowOff>
    </xdr:from>
    <xdr:to>
      <xdr:col>15</xdr:col>
      <xdr:colOff>101600</xdr:colOff>
      <xdr:row>61</xdr:row>
      <xdr:rowOff>49167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514600" y="10177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169817</xdr:rowOff>
    </xdr:from>
    <xdr:to>
      <xdr:col>19</xdr:col>
      <xdr:colOff>177800</xdr:colOff>
      <xdr:row>61</xdr:row>
      <xdr:rowOff>6531</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565400" y="10228217"/>
          <a:ext cx="78994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739900" y="10205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169817</xdr:rowOff>
    </xdr:from>
    <xdr:to>
      <xdr:col>15</xdr:col>
      <xdr:colOff>50800</xdr:colOff>
      <xdr:row>61</xdr:row>
      <xdr:rowOff>26126</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1790700" y="10228217"/>
          <a:ext cx="7747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125549</xdr:rowOff>
    </xdr:from>
    <xdr:to>
      <xdr:col>6</xdr:col>
      <xdr:colOff>38100</xdr:colOff>
      <xdr:row>61</xdr:row>
      <xdr:rowOff>55699</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965200" y="101839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4899</xdr:rowOff>
    </xdr:from>
    <xdr:to>
      <xdr:col>10</xdr:col>
      <xdr:colOff>114300</xdr:colOff>
      <xdr:row>61</xdr:row>
      <xdr:rowOff>26126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008380" y="10230939"/>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17056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3857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6110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73858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17056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38570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611004" y="1029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46826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836304" y="1027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9258300" y="10471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169790</xdr:rowOff>
    </xdr:from>
    <xdr:to>
      <xdr:col>55</xdr:col>
      <xdr:colOff>50800</xdr:colOff>
      <xdr:row>62</xdr:row>
      <xdr:rowOff>99940</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192260" y="10395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21217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9258300" y="1024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4788</xdr:rowOff>
    </xdr:from>
    <xdr:to>
      <xdr:col>50</xdr:col>
      <xdr:colOff>165100</xdr:colOff>
      <xdr:row>62</xdr:row>
      <xdr:rowOff>106388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445500" y="103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49140</xdr:rowOff>
    </xdr:from>
    <xdr:to>
      <xdr:col>55</xdr:col>
      <xdr:colOff>0</xdr:colOff>
      <xdr:row>62</xdr:row>
      <xdr:rowOff>55588</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496300" y="10442820"/>
          <a:ext cx="723900" cy="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14510</xdr:rowOff>
    </xdr:from>
    <xdr:to>
      <xdr:col>46</xdr:col>
      <xdr:colOff>38100</xdr:colOff>
      <xdr:row>62</xdr:row>
      <xdr:rowOff>116110</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670800" y="10408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55588</xdr:rowOff>
    </xdr:from>
    <xdr:to>
      <xdr:col>50</xdr:col>
      <xdr:colOff>114300</xdr:colOff>
      <xdr:row>62</xdr:row>
      <xdr:rowOff>65310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7713980" y="10449268"/>
          <a:ext cx="78232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37452</xdr:rowOff>
    </xdr:from>
    <xdr:to>
      <xdr:col>41</xdr:col>
      <xdr:colOff>101600</xdr:colOff>
      <xdr:row>62</xdr:row>
      <xdr:rowOff>139052</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873240" y="1043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65310</xdr:rowOff>
    </xdr:from>
    <xdr:to>
      <xdr:col>45</xdr:col>
      <xdr:colOff>177800</xdr:colOff>
      <xdr:row>62</xdr:row>
      <xdr:rowOff>88252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24040" y="10458990"/>
          <a:ext cx="789940" cy="2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41291</xdr:rowOff>
    </xdr:from>
    <xdr:to>
      <xdr:col>36</xdr:col>
      <xdr:colOff>165100</xdr:colOff>
      <xdr:row>62</xdr:row>
      <xdr:rowOff>142891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098540" y="1043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88252</xdr:rowOff>
    </xdr:from>
    <xdr:to>
      <xdr:col>41</xdr:col>
      <xdr:colOff>50800</xdr:colOff>
      <xdr:row>62</xdr:row>
      <xdr:rowOff>92091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149340" y="10481932"/>
          <a:ext cx="774700" cy="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214575" y="1058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444955" y="1057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0255" y="1059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5872695" y="1059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122915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214575" y="1018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132637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444955" y="1019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155579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0255" y="1021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159418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5872695" y="1021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E00-00001B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0000000-0008-0000-0E00-00001D010000}"/>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E00-00001F010000}"/>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E00-000021010000}"/>
            </a:ext>
          </a:extLst>
        </xdr:cNvPr>
        <xdr:cNvSpPr txBox="1"/>
      </xdr:nvSpPr>
      <xdr:spPr>
        <a:xfrm>
          <a:off x="4124960" y="1364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4036060" y="139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160038</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E00-00002D010000}"/>
            </a:ext>
          </a:extLst>
        </xdr:cNvPr>
        <xdr:cNvSpPr txBox="1"/>
      </xdr:nvSpPr>
      <xdr:spPr>
        <a:xfrm>
          <a:off x="4124960"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140463</xdr:rowOff>
    </xdr:from>
    <xdr:to>
      <xdr:col>20</xdr:col>
      <xdr:colOff>38100</xdr:colOff>
      <xdr:row>83</xdr:row>
      <xdr:rowOff>70613</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3312160" y="13886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19813</xdr:rowOff>
    </xdr:from>
    <xdr:to>
      <xdr:col>24</xdr:col>
      <xdr:colOff>63500</xdr:colOff>
      <xdr:row>83</xdr:row>
      <xdr:rowOff>60961</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3355340" y="13933933"/>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2514600" y="1384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19813</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2565400" y="13898880"/>
          <a:ext cx="78994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58165</xdr:rowOff>
    </xdr:from>
    <xdr:to>
      <xdr:col>10</xdr:col>
      <xdr:colOff>165100</xdr:colOff>
      <xdr:row>82</xdr:row>
      <xdr:rowOff>159765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739900" y="1380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108965</xdr:rowOff>
    </xdr:from>
    <xdr:to>
      <xdr:col>15</xdr:col>
      <xdr:colOff>50800</xdr:colOff>
      <xdr:row>82</xdr:row>
      <xdr:rowOff>152400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790700" y="13855445"/>
          <a:ext cx="7747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xdr:rowOff>
    </xdr:from>
    <xdr:to>
      <xdr:col>6</xdr:col>
      <xdr:colOff>38100</xdr:colOff>
      <xdr:row>82</xdr:row>
      <xdr:rowOff>118618</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965200" y="137634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67818</xdr:rowOff>
    </xdr:from>
    <xdr:to>
      <xdr:col>10</xdr:col>
      <xdr:colOff>114300</xdr:colOff>
      <xdr:row>82</xdr:row>
      <xdr:rowOff>108965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008380" y="13814298"/>
          <a:ext cx="78232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E00-000036010000}"/>
            </a:ext>
          </a:extLst>
        </xdr:cNvPr>
        <xdr:cNvSpPr txBox="1"/>
      </xdr:nvSpPr>
      <xdr:spPr>
        <a:xfrm>
          <a:off x="3170564" y="1356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E00-000037010000}"/>
            </a:ext>
          </a:extLst>
        </xdr:cNvPr>
        <xdr:cNvSpPr txBox="1"/>
      </xdr:nvSpPr>
      <xdr:spPr>
        <a:xfrm>
          <a:off x="2385704" y="135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E00-000038010000}"/>
            </a:ext>
          </a:extLst>
        </xdr:cNvPr>
        <xdr:cNvSpPr txBox="1"/>
      </xdr:nvSpPr>
      <xdr:spPr>
        <a:xfrm>
          <a:off x="1611004" y="1351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E00-000039010000}"/>
            </a:ext>
          </a:extLst>
        </xdr:cNvPr>
        <xdr:cNvSpPr txBox="1"/>
      </xdr:nvSpPr>
      <xdr:spPr>
        <a:xfrm>
          <a:off x="8363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61740</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E00-00003A010000}"/>
            </a:ext>
          </a:extLst>
        </xdr:cNvPr>
        <xdr:cNvSpPr txBox="1"/>
      </xdr:nvSpPr>
      <xdr:spPr>
        <a:xfrm>
          <a:off x="3170564" y="1397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E00-00003B010000}"/>
            </a:ext>
          </a:extLst>
        </xdr:cNvPr>
        <xdr:cNvSpPr txBox="1"/>
      </xdr:nvSpPr>
      <xdr:spPr>
        <a:xfrm>
          <a:off x="238570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150892</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E00-00003C010000}"/>
            </a:ext>
          </a:extLst>
        </xdr:cNvPr>
        <xdr:cNvSpPr txBox="1"/>
      </xdr:nvSpPr>
      <xdr:spPr>
        <a:xfrm>
          <a:off x="1611004" y="1389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109745</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E00-00003D010000}"/>
            </a:ext>
          </a:extLst>
        </xdr:cNvPr>
        <xdr:cNvSpPr txBox="1"/>
      </xdr:nvSpPr>
      <xdr:spPr>
        <a:xfrm>
          <a:off x="836304" y="1385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9258300" y="14338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28639</xdr:rowOff>
    </xdr:from>
    <xdr:to>
      <xdr:col>55</xdr:col>
      <xdr:colOff>50800</xdr:colOff>
      <xdr:row>85</xdr:row>
      <xdr:rowOff>130239</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9192260" y="142780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51516</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9258300" y="1413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30925</xdr:rowOff>
    </xdr:from>
    <xdr:to>
      <xdr:col>50</xdr:col>
      <xdr:colOff>165100</xdr:colOff>
      <xdr:row>85</xdr:row>
      <xdr:rowOff>132525</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8445500" y="1428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79439</xdr:rowOff>
    </xdr:from>
    <xdr:to>
      <xdr:col>55</xdr:col>
      <xdr:colOff>0</xdr:colOff>
      <xdr:row>85</xdr:row>
      <xdr:rowOff>81725</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8496300" y="14328839"/>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33592</xdr:rowOff>
    </xdr:from>
    <xdr:to>
      <xdr:col>46</xdr:col>
      <xdr:colOff>38100</xdr:colOff>
      <xdr:row>85</xdr:row>
      <xdr:rowOff>135192</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7670800" y="142829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81725</xdr:rowOff>
    </xdr:from>
    <xdr:to>
      <xdr:col>50</xdr:col>
      <xdr:colOff>114300</xdr:colOff>
      <xdr:row>85</xdr:row>
      <xdr:rowOff>84392</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7713980" y="14331125"/>
          <a:ext cx="78232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36640</xdr:rowOff>
    </xdr:from>
    <xdr:to>
      <xdr:col>41</xdr:col>
      <xdr:colOff>101600</xdr:colOff>
      <xdr:row>85</xdr:row>
      <xdr:rowOff>138240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6873240" y="1428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84392</xdr:rowOff>
    </xdr:from>
    <xdr:to>
      <xdr:col>45</xdr:col>
      <xdr:colOff>177800</xdr:colOff>
      <xdr:row>85</xdr:row>
      <xdr:rowOff>87440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6924040" y="14333792"/>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39497</xdr:rowOff>
    </xdr:from>
    <xdr:to>
      <xdr:col>36</xdr:col>
      <xdr:colOff>165100</xdr:colOff>
      <xdr:row>85</xdr:row>
      <xdr:rowOff>141097</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098540" y="142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87440</xdr:rowOff>
    </xdr:from>
    <xdr:to>
      <xdr:col>41</xdr:col>
      <xdr:colOff>50800</xdr:colOff>
      <xdr:row>85</xdr:row>
      <xdr:rowOff>90297</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149340" y="14336840"/>
          <a:ext cx="7747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8271587" y="144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7509587" y="1447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67120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593732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149052</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8271587" y="1406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151719</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7509587" y="1406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154767</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6712027" y="1406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157624</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5937327" y="1407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00000000-0008-0000-0E00-00008E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flipV="1">
          <a:off x="4086225" y="16851630"/>
          <a:ext cx="0" cy="1314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00000000-0008-0000-0E00-000090010000}"/>
            </a:ext>
          </a:extLst>
        </xdr:cNvPr>
        <xdr:cNvSpPr txBox="1"/>
      </xdr:nvSpPr>
      <xdr:spPr>
        <a:xfrm>
          <a:off x="4124960" y="1816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4020820" y="18166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00000000-0008-0000-0E00-000092010000}"/>
            </a:ext>
          </a:extLst>
        </xdr:cNvPr>
        <xdr:cNvSpPr txBox="1"/>
      </xdr:nvSpPr>
      <xdr:spPr>
        <a:xfrm>
          <a:off x="4124960" y="1663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020820" y="1685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00000000-0008-0000-0E00-000094010000}"/>
            </a:ext>
          </a:extLst>
        </xdr:cNvPr>
        <xdr:cNvSpPr txBox="1"/>
      </xdr:nvSpPr>
      <xdr:spPr>
        <a:xfrm>
          <a:off x="4124960" y="1746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403606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3312160" y="17480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2514600" y="1745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1739900" y="17393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965200" y="17379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93980</xdr:rowOff>
    </xdr:from>
    <xdr:to>
      <xdr:col>24</xdr:col>
      <xdr:colOff>114300</xdr:colOff>
      <xdr:row>103</xdr:row>
      <xdr:rowOff>24130</xdr:rowOff>
    </xdr:to>
    <xdr:sp macro="" textlink="">
      <xdr:nvSpPr>
        <xdr:cNvPr id="415" name="楕円 414">
          <a:extLst>
            <a:ext uri="{FF2B5EF4-FFF2-40B4-BE49-F238E27FC236}">
              <a16:creationId xmlns:a16="http://schemas.microsoft.com/office/drawing/2014/main" id="{00000000-0008-0000-0E00-00009F010000}"/>
            </a:ext>
          </a:extLst>
        </xdr:cNvPr>
        <xdr:cNvSpPr/>
      </xdr:nvSpPr>
      <xdr:spPr>
        <a:xfrm>
          <a:off x="4036060" y="17193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116857</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00000000-0008-0000-0E00-0000A0010000}"/>
            </a:ext>
          </a:extLst>
        </xdr:cNvPr>
        <xdr:cNvSpPr txBox="1"/>
      </xdr:nvSpPr>
      <xdr:spPr>
        <a:xfrm>
          <a:off x="4124960"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59689</xdr:rowOff>
    </xdr:from>
    <xdr:to>
      <xdr:col>20</xdr:col>
      <xdr:colOff>38100</xdr:colOff>
      <xdr:row>102</xdr:row>
      <xdr:rowOff>161289</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3312160" y="171589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110489</xdr:rowOff>
    </xdr:from>
    <xdr:to>
      <xdr:col>24</xdr:col>
      <xdr:colOff>63500</xdr:colOff>
      <xdr:row>102</xdr:row>
      <xdr:rowOff>144780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3355340" y="17209769"/>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31114</xdr:rowOff>
    </xdr:from>
    <xdr:to>
      <xdr:col>15</xdr:col>
      <xdr:colOff>101600</xdr:colOff>
      <xdr:row>102</xdr:row>
      <xdr:rowOff>132714</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2514600" y="1713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81914</xdr:rowOff>
    </xdr:from>
    <xdr:to>
      <xdr:col>19</xdr:col>
      <xdr:colOff>177800</xdr:colOff>
      <xdr:row>102</xdr:row>
      <xdr:rowOff>110489</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2565400" y="17181194"/>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4445</xdr:rowOff>
    </xdr:from>
    <xdr:to>
      <xdr:col>10</xdr:col>
      <xdr:colOff>165100</xdr:colOff>
      <xdr:row>102</xdr:row>
      <xdr:rowOff>106045</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739900" y="171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55245</xdr:rowOff>
    </xdr:from>
    <xdr:to>
      <xdr:col>15</xdr:col>
      <xdr:colOff>50800</xdr:colOff>
      <xdr:row>102</xdr:row>
      <xdr:rowOff>81914</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790700" y="17154525"/>
          <a:ext cx="7747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137795</xdr:rowOff>
    </xdr:from>
    <xdr:to>
      <xdr:col>6</xdr:col>
      <xdr:colOff>38100</xdr:colOff>
      <xdr:row>102</xdr:row>
      <xdr:rowOff>67945</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965200" y="17069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17145</xdr:rowOff>
    </xdr:from>
    <xdr:to>
      <xdr:col>10</xdr:col>
      <xdr:colOff>114300</xdr:colOff>
      <xdr:row>102</xdr:row>
      <xdr:rowOff>55245</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008380" y="1711642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139082</xdr:rowOff>
    </xdr:from>
    <xdr:ext cx="405111" cy="259045"/>
    <xdr:sp macro="" textlink="">
      <xdr:nvSpPr>
        <xdr:cNvPr id="425" name="n_1aveValue【港湾・漁港】&#10;有形固定資産減価償却率">
          <a:extLst>
            <a:ext uri="{FF2B5EF4-FFF2-40B4-BE49-F238E27FC236}">
              <a16:creationId xmlns:a16="http://schemas.microsoft.com/office/drawing/2014/main" id="{00000000-0008-0000-0E00-0000A9010000}"/>
            </a:ext>
          </a:extLst>
        </xdr:cNvPr>
        <xdr:cNvSpPr txBox="1"/>
      </xdr:nvSpPr>
      <xdr:spPr>
        <a:xfrm>
          <a:off x="3170564" y="1757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112413</xdr:rowOff>
    </xdr:from>
    <xdr:ext cx="405111" cy="259045"/>
    <xdr:sp macro="" textlink="">
      <xdr:nvSpPr>
        <xdr:cNvPr id="426" name="n_2aveValue【港湾・漁港】&#10;有形固定資産減価償却率">
          <a:extLst>
            <a:ext uri="{FF2B5EF4-FFF2-40B4-BE49-F238E27FC236}">
              <a16:creationId xmlns:a16="http://schemas.microsoft.com/office/drawing/2014/main" id="{00000000-0008-0000-0E00-0000AA010000}"/>
            </a:ext>
          </a:extLst>
        </xdr:cNvPr>
        <xdr:cNvSpPr txBox="1"/>
      </xdr:nvSpPr>
      <xdr:spPr>
        <a:xfrm>
          <a:off x="2385704" y="1754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47641</xdr:rowOff>
    </xdr:from>
    <xdr:ext cx="405111" cy="259045"/>
    <xdr:sp macro="" textlink="">
      <xdr:nvSpPr>
        <xdr:cNvPr id="427" name="n_3aveValue【港湾・漁港】&#10;有形固定資産減価償却率">
          <a:extLst>
            <a:ext uri="{FF2B5EF4-FFF2-40B4-BE49-F238E27FC236}">
              <a16:creationId xmlns:a16="http://schemas.microsoft.com/office/drawing/2014/main" id="{00000000-0008-0000-0E00-0000AB010000}"/>
            </a:ext>
          </a:extLst>
        </xdr:cNvPr>
        <xdr:cNvSpPr txBox="1"/>
      </xdr:nvSpPr>
      <xdr:spPr>
        <a:xfrm>
          <a:off x="1611004" y="17482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34307</xdr:rowOff>
    </xdr:from>
    <xdr:ext cx="405111" cy="259045"/>
    <xdr:sp macro="" textlink="">
      <xdr:nvSpPr>
        <xdr:cNvPr id="428" name="n_4aveValue【港湾・漁港】&#10;有形固定資産減価償却率">
          <a:extLst>
            <a:ext uri="{FF2B5EF4-FFF2-40B4-BE49-F238E27FC236}">
              <a16:creationId xmlns:a16="http://schemas.microsoft.com/office/drawing/2014/main" id="{00000000-0008-0000-0E00-0000AC010000}"/>
            </a:ext>
          </a:extLst>
        </xdr:cNvPr>
        <xdr:cNvSpPr txBox="1"/>
      </xdr:nvSpPr>
      <xdr:spPr>
        <a:xfrm>
          <a:off x="836304" y="1746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6366</xdr:rowOff>
    </xdr:from>
    <xdr:ext cx="405111" cy="259045"/>
    <xdr:sp macro="" textlink="">
      <xdr:nvSpPr>
        <xdr:cNvPr id="429" name="n_1mainValue【港湾・漁港】&#10;有形固定資産減価償却率">
          <a:extLst>
            <a:ext uri="{FF2B5EF4-FFF2-40B4-BE49-F238E27FC236}">
              <a16:creationId xmlns:a16="http://schemas.microsoft.com/office/drawing/2014/main" id="{00000000-0008-0000-0E00-0000AD010000}"/>
            </a:ext>
          </a:extLst>
        </xdr:cNvPr>
        <xdr:cNvSpPr txBox="1"/>
      </xdr:nvSpPr>
      <xdr:spPr>
        <a:xfrm>
          <a:off x="3170564" y="16938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149241</xdr:rowOff>
    </xdr:from>
    <xdr:ext cx="405111" cy="259045"/>
    <xdr:sp macro="" textlink="">
      <xdr:nvSpPr>
        <xdr:cNvPr id="430" name="n_2mainValue【港湾・漁港】&#10;有形固定資産減価償却率">
          <a:extLst>
            <a:ext uri="{FF2B5EF4-FFF2-40B4-BE49-F238E27FC236}">
              <a16:creationId xmlns:a16="http://schemas.microsoft.com/office/drawing/2014/main" id="{00000000-0008-0000-0E00-0000AE010000}"/>
            </a:ext>
          </a:extLst>
        </xdr:cNvPr>
        <xdr:cNvSpPr txBox="1"/>
      </xdr:nvSpPr>
      <xdr:spPr>
        <a:xfrm>
          <a:off x="2385704" y="1691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122572</xdr:rowOff>
    </xdr:from>
    <xdr:ext cx="405111" cy="259045"/>
    <xdr:sp macro="" textlink="">
      <xdr:nvSpPr>
        <xdr:cNvPr id="431" name="n_3mainValue【港湾・漁港】&#10;有形固定資産減価償却率">
          <a:extLst>
            <a:ext uri="{FF2B5EF4-FFF2-40B4-BE49-F238E27FC236}">
              <a16:creationId xmlns:a16="http://schemas.microsoft.com/office/drawing/2014/main" id="{00000000-0008-0000-0E00-0000AF010000}"/>
            </a:ext>
          </a:extLst>
        </xdr:cNvPr>
        <xdr:cNvSpPr txBox="1"/>
      </xdr:nvSpPr>
      <xdr:spPr>
        <a:xfrm>
          <a:off x="1611004" y="168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84472</xdr:rowOff>
    </xdr:from>
    <xdr:ext cx="405111" cy="259045"/>
    <xdr:sp macro="" textlink="">
      <xdr:nvSpPr>
        <xdr:cNvPr id="432" name="n_4mainValue【港湾・漁港】&#10;有形固定資産減価償却率">
          <a:extLst>
            <a:ext uri="{FF2B5EF4-FFF2-40B4-BE49-F238E27FC236}">
              <a16:creationId xmlns:a16="http://schemas.microsoft.com/office/drawing/2014/main" id="{00000000-0008-0000-0E00-0000B0010000}"/>
            </a:ext>
          </a:extLst>
        </xdr:cNvPr>
        <xdr:cNvSpPr txBox="1"/>
      </xdr:nvSpPr>
      <xdr:spPr>
        <a:xfrm>
          <a:off x="836304" y="1684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5299921" y="1774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5299921"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5299921"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5299921" y="1662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00000000-0008-0000-0E00-0000C7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9219565" y="16731749"/>
          <a:ext cx="0" cy="152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00000000-0008-0000-0E00-0000C9010000}"/>
            </a:ext>
          </a:extLst>
        </xdr:cNvPr>
        <xdr:cNvSpPr txBox="1"/>
      </xdr:nvSpPr>
      <xdr:spPr>
        <a:xfrm>
          <a:off x="9258300" y="18260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9154160" y="18256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00000000-0008-0000-0E00-0000CB010000}"/>
            </a:ext>
          </a:extLst>
        </xdr:cNvPr>
        <xdr:cNvSpPr txBox="1"/>
      </xdr:nvSpPr>
      <xdr:spPr>
        <a:xfrm>
          <a:off x="9258300" y="1651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9154160" y="16731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107328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00000000-0008-0000-0E00-0000CD010000}"/>
            </a:ext>
          </a:extLst>
        </xdr:cNvPr>
        <xdr:cNvSpPr txBox="1"/>
      </xdr:nvSpPr>
      <xdr:spPr>
        <a:xfrm>
          <a:off x="9258300" y="178771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9192260" y="180219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8445500" y="18033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7670800" y="18036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6873240" y="17907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6098540" y="17911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34215</xdr:rowOff>
    </xdr:from>
    <xdr:to>
      <xdr:col>55</xdr:col>
      <xdr:colOff>50800</xdr:colOff>
      <xdr:row>108</xdr:row>
      <xdr:rowOff>135815</xdr:rowOff>
    </xdr:to>
    <xdr:sp macro="" textlink="">
      <xdr:nvSpPr>
        <xdr:cNvPr id="472" name="楕円 471">
          <a:extLst>
            <a:ext uri="{FF2B5EF4-FFF2-40B4-BE49-F238E27FC236}">
              <a16:creationId xmlns:a16="http://schemas.microsoft.com/office/drawing/2014/main" id="{00000000-0008-0000-0E00-0000D8010000}"/>
            </a:ext>
          </a:extLst>
        </xdr:cNvPr>
        <xdr:cNvSpPr/>
      </xdr:nvSpPr>
      <xdr:spPr>
        <a:xfrm>
          <a:off x="9192260" y="181393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120592</xdr:rowOff>
    </xdr:from>
    <xdr:ext cx="534377" cy="259045"/>
    <xdr:sp macro="" textlink="">
      <xdr:nvSpPr>
        <xdr:cNvPr id="473" name="【港湾・漁港】&#10;一人当たり有形固定資産（償却資産）額該当値テキスト">
          <a:extLst>
            <a:ext uri="{FF2B5EF4-FFF2-40B4-BE49-F238E27FC236}">
              <a16:creationId xmlns:a16="http://schemas.microsoft.com/office/drawing/2014/main" id="{00000000-0008-0000-0E00-0000D9010000}"/>
            </a:ext>
          </a:extLst>
        </xdr:cNvPr>
        <xdr:cNvSpPr txBox="1"/>
      </xdr:nvSpPr>
      <xdr:spPr>
        <a:xfrm>
          <a:off x="9258300" y="180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34990</xdr:rowOff>
    </xdr:from>
    <xdr:to>
      <xdr:col>50</xdr:col>
      <xdr:colOff>165100</xdr:colOff>
      <xdr:row>108</xdr:row>
      <xdr:rowOff>136590</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8445500" y="181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85015</xdr:rowOff>
    </xdr:from>
    <xdr:to>
      <xdr:col>55</xdr:col>
      <xdr:colOff>0</xdr:colOff>
      <xdr:row>108</xdr:row>
      <xdr:rowOff>85790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8496300" y="18190135"/>
          <a:ext cx="7239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36384</xdr:rowOff>
    </xdr:from>
    <xdr:to>
      <xdr:col>46</xdr:col>
      <xdr:colOff>38100</xdr:colOff>
      <xdr:row>108</xdr:row>
      <xdr:rowOff>137984</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7670800" y="181415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85790</xdr:rowOff>
    </xdr:from>
    <xdr:to>
      <xdr:col>50</xdr:col>
      <xdr:colOff>114300</xdr:colOff>
      <xdr:row>108</xdr:row>
      <xdr:rowOff>87184</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7713980" y="18190910"/>
          <a:ext cx="78232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38409</xdr:rowOff>
    </xdr:from>
    <xdr:to>
      <xdr:col>41</xdr:col>
      <xdr:colOff>101600</xdr:colOff>
      <xdr:row>108</xdr:row>
      <xdr:rowOff>140009</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6873240" y="181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87184</xdr:rowOff>
    </xdr:from>
    <xdr:to>
      <xdr:col>45</xdr:col>
      <xdr:colOff>177800</xdr:colOff>
      <xdr:row>108</xdr:row>
      <xdr:rowOff>89209</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6924040" y="18192304"/>
          <a:ext cx="78994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39088</xdr:rowOff>
    </xdr:from>
    <xdr:to>
      <xdr:col>36</xdr:col>
      <xdr:colOff>165100</xdr:colOff>
      <xdr:row>108</xdr:row>
      <xdr:rowOff>140688</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6098540" y="181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89209</xdr:rowOff>
    </xdr:from>
    <xdr:to>
      <xdr:col>41</xdr:col>
      <xdr:colOff>50800</xdr:colOff>
      <xdr:row>108</xdr:row>
      <xdr:rowOff>89888</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6149340" y="18194329"/>
          <a:ext cx="7747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42989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8239271" y="1781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45552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7477271" y="1781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6670255" y="1768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5872695" y="1769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127717</xdr:rowOff>
    </xdr:from>
    <xdr:ext cx="534377" cy="259045"/>
    <xdr:sp macro="" textlink="">
      <xdr:nvSpPr>
        <xdr:cNvPr id="486" name="n_1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8239271" y="1823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129111</xdr:rowOff>
    </xdr:from>
    <xdr:ext cx="534377" cy="259045"/>
    <xdr:sp macro="" textlink="">
      <xdr:nvSpPr>
        <xdr:cNvPr id="487" name="n_2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7477271" y="1823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131136</xdr:rowOff>
    </xdr:from>
    <xdr:ext cx="534377" cy="259045"/>
    <xdr:sp macro="" textlink="">
      <xdr:nvSpPr>
        <xdr:cNvPr id="488" name="n_3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6702571" y="1823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131815</xdr:rowOff>
    </xdr:from>
    <xdr:ext cx="534377" cy="259045"/>
    <xdr:sp macro="" textlink="">
      <xdr:nvSpPr>
        <xdr:cNvPr id="489" name="n_4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5905011" y="1823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E00-000001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E00-000003020000}"/>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E00-000005020000}"/>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E00-000007020000}"/>
            </a:ext>
          </a:extLst>
        </xdr:cNvPr>
        <xdr:cNvSpPr txBox="1"/>
      </xdr:nvSpPr>
      <xdr:spPr>
        <a:xfrm>
          <a:off x="14414500" y="630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4325600" y="62890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109237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E00-000013020000}"/>
            </a:ext>
          </a:extLst>
        </xdr:cNvPr>
        <xdr:cNvSpPr txBox="1"/>
      </xdr:nvSpPr>
      <xdr:spPr>
        <a:xfrm>
          <a:off x="14414500"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46355</xdr:rowOff>
    </xdr:from>
    <xdr:to>
      <xdr:col>81</xdr:col>
      <xdr:colOff>101600</xdr:colOff>
      <xdr:row>37</xdr:row>
      <xdr:rowOff>147955</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357884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97155</xdr:rowOff>
    </xdr:from>
    <xdr:to>
      <xdr:col>85</xdr:col>
      <xdr:colOff>127000</xdr:colOff>
      <xdr:row>37</xdr:row>
      <xdr:rowOff>137160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3629640" y="629983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4445</xdr:rowOff>
    </xdr:from>
    <xdr:to>
      <xdr:col>76</xdr:col>
      <xdr:colOff>165100</xdr:colOff>
      <xdr:row>37</xdr:row>
      <xdr:rowOff>106045</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280414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37</xdr:row>
      <xdr:rowOff>97155</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854940" y="625792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130175</xdr:rowOff>
    </xdr:from>
    <xdr:to>
      <xdr:col>72</xdr:col>
      <xdr:colOff>38100</xdr:colOff>
      <xdr:row>37</xdr:row>
      <xdr:rowOff>60325</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2029440" y="6165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9525</xdr:rowOff>
    </xdr:from>
    <xdr:to>
      <xdr:col>76</xdr:col>
      <xdr:colOff>114300</xdr:colOff>
      <xdr:row>37</xdr:row>
      <xdr:rowOff>55245</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2072620" y="621220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99695</xdr:rowOff>
    </xdr:from>
    <xdr:to>
      <xdr:col>67</xdr:col>
      <xdr:colOff>101600</xdr:colOff>
      <xdr:row>37</xdr:row>
      <xdr:rowOff>29845</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1231880" y="6134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150495</xdr:rowOff>
    </xdr:from>
    <xdr:to>
      <xdr:col>71</xdr:col>
      <xdr:colOff>177800</xdr:colOff>
      <xdr:row>37</xdr:row>
      <xdr:rowOff>9525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1282680" y="618553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34372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26752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19005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110298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164482</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34372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26752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76852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19005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46372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110298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00000000-0008-0000-0E00-00003A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0000000-0008-0000-0E00-00003C020000}"/>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0000000-0008-0000-0E00-00003E020000}"/>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00000000-0008-0000-0E00-000040020000}"/>
            </a:ext>
          </a:extLst>
        </xdr:cNvPr>
        <xdr:cNvSpPr txBox="1"/>
      </xdr:nvSpPr>
      <xdr:spPr>
        <a:xfrm>
          <a:off x="19547840"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33020</xdr:rowOff>
    </xdr:from>
    <xdr:to>
      <xdr:col>116</xdr:col>
      <xdr:colOff>114300</xdr:colOff>
      <xdr:row>37</xdr:row>
      <xdr:rowOff>134620</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1945894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55897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00000000-0008-0000-0E00-00004C020000}"/>
            </a:ext>
          </a:extLst>
        </xdr:cNvPr>
        <xdr:cNvSpPr txBox="1"/>
      </xdr:nvSpPr>
      <xdr:spPr>
        <a:xfrm>
          <a:off x="19547840"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40640</xdr:rowOff>
    </xdr:from>
    <xdr:to>
      <xdr:col>112</xdr:col>
      <xdr:colOff>38100</xdr:colOff>
      <xdr:row>37</xdr:row>
      <xdr:rowOff>142240</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8735040" y="6243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83820</xdr:rowOff>
    </xdr:from>
    <xdr:to>
      <xdr:col>116</xdr:col>
      <xdr:colOff>63500</xdr:colOff>
      <xdr:row>37</xdr:row>
      <xdr:rowOff>91440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18778220" y="628650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52070</xdr:rowOff>
    </xdr:from>
    <xdr:to>
      <xdr:col>107</xdr:col>
      <xdr:colOff>101600</xdr:colOff>
      <xdr:row>37</xdr:row>
      <xdr:rowOff>153670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793748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91440</xdr:rowOff>
    </xdr:from>
    <xdr:to>
      <xdr:col>111</xdr:col>
      <xdr:colOff>177800</xdr:colOff>
      <xdr:row>37</xdr:row>
      <xdr:rowOff>102870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7988280" y="629412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52070</xdr:rowOff>
    </xdr:from>
    <xdr:to>
      <xdr:col>102</xdr:col>
      <xdr:colOff>165100</xdr:colOff>
      <xdr:row>37</xdr:row>
      <xdr:rowOff>153670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716278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102870</xdr:rowOff>
    </xdr:from>
    <xdr:to>
      <xdr:col>107</xdr:col>
      <xdr:colOff>50800</xdr:colOff>
      <xdr:row>37</xdr:row>
      <xdr:rowOff>102870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7213580" y="63055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63500</xdr:rowOff>
    </xdr:from>
    <xdr:to>
      <xdr:col>98</xdr:col>
      <xdr:colOff>38100</xdr:colOff>
      <xdr:row>37</xdr:row>
      <xdr:rowOff>165100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16388080" y="6266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102870</xdr:rowOff>
    </xdr:from>
    <xdr:to>
      <xdr:col>102</xdr:col>
      <xdr:colOff>114300</xdr:colOff>
      <xdr:row>37</xdr:row>
      <xdr:rowOff>114300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16431260" y="630555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85611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1777626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700156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622686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158767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8561127" y="60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170197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7776267"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170197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7001567"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10177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6226867" y="60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0000000-0008-0000-0E00-000074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00000000-0008-0000-0E00-000076020000}"/>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00000000-0008-0000-0E00-000078020000}"/>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00000000-0008-0000-0E00-00007A020000}"/>
            </a:ext>
          </a:extLst>
        </xdr:cNvPr>
        <xdr:cNvSpPr txBox="1"/>
      </xdr:nvSpPr>
      <xdr:spPr>
        <a:xfrm>
          <a:off x="1441450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113030</xdr:rowOff>
    </xdr:from>
    <xdr:to>
      <xdr:col>85</xdr:col>
      <xdr:colOff>177800</xdr:colOff>
      <xdr:row>59</xdr:row>
      <xdr:rowOff>43180</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4325600" y="98361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135907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00000000-0008-0000-0E00-000086020000}"/>
            </a:ext>
          </a:extLst>
        </xdr:cNvPr>
        <xdr:cNvSpPr txBox="1"/>
      </xdr:nvSpPr>
      <xdr:spPr>
        <a:xfrm>
          <a:off x="14414500"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xdr:rowOff>
    </xdr:from>
    <xdr:to>
      <xdr:col>81</xdr:col>
      <xdr:colOff>101600</xdr:colOff>
      <xdr:row>58</xdr:row>
      <xdr:rowOff>111760</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357884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60960</xdr:rowOff>
    </xdr:from>
    <xdr:to>
      <xdr:col>85</xdr:col>
      <xdr:colOff>127000</xdr:colOff>
      <xdr:row>58</xdr:row>
      <xdr:rowOff>163830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3629640" y="9784080"/>
          <a:ext cx="74676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82550</xdr:rowOff>
    </xdr:from>
    <xdr:to>
      <xdr:col>76</xdr:col>
      <xdr:colOff>165100</xdr:colOff>
      <xdr:row>58</xdr:row>
      <xdr:rowOff>12700</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2804140" y="9638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133350</xdr:rowOff>
    </xdr:from>
    <xdr:to>
      <xdr:col>81</xdr:col>
      <xdr:colOff>50800</xdr:colOff>
      <xdr:row>58</xdr:row>
      <xdr:rowOff>60960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854940" y="9688830"/>
          <a:ext cx="7747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154940</xdr:rowOff>
    </xdr:from>
    <xdr:to>
      <xdr:col>72</xdr:col>
      <xdr:colOff>38100</xdr:colOff>
      <xdr:row>57</xdr:row>
      <xdr:rowOff>85090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2029440" y="9542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34290</xdr:rowOff>
    </xdr:from>
    <xdr:to>
      <xdr:col>76</xdr:col>
      <xdr:colOff>114300</xdr:colOff>
      <xdr:row>57</xdr:row>
      <xdr:rowOff>133350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072620" y="9589770"/>
          <a:ext cx="78232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90170</xdr:rowOff>
    </xdr:from>
    <xdr:to>
      <xdr:col>67</xdr:col>
      <xdr:colOff>101600</xdr:colOff>
      <xdr:row>58</xdr:row>
      <xdr:rowOff>20320</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1231880" y="9645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34290</xdr:rowOff>
    </xdr:from>
    <xdr:to>
      <xdr:col>71</xdr:col>
      <xdr:colOff>177800</xdr:colOff>
      <xdr:row>57</xdr:row>
      <xdr:rowOff>140970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flipV="1">
          <a:off x="11282680" y="9589770"/>
          <a:ext cx="78994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655" name="n_1aveValue【学校施設】&#10;有形固定資産減価償却率">
          <a:extLst>
            <a:ext uri="{FF2B5EF4-FFF2-40B4-BE49-F238E27FC236}">
              <a16:creationId xmlns:a16="http://schemas.microsoft.com/office/drawing/2014/main" id="{00000000-0008-0000-0E00-00008F020000}"/>
            </a:ext>
          </a:extLst>
        </xdr:cNvPr>
        <xdr:cNvSpPr txBox="1"/>
      </xdr:nvSpPr>
      <xdr:spPr>
        <a:xfrm>
          <a:off x="134372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6" name="n_2aveValue【学校施設】&#10;有形固定資産減価償却率">
          <a:extLst>
            <a:ext uri="{FF2B5EF4-FFF2-40B4-BE49-F238E27FC236}">
              <a16:creationId xmlns:a16="http://schemas.microsoft.com/office/drawing/2014/main" id="{00000000-0008-0000-0E00-000090020000}"/>
            </a:ext>
          </a:extLst>
        </xdr:cNvPr>
        <xdr:cNvSpPr txBox="1"/>
      </xdr:nvSpPr>
      <xdr:spPr>
        <a:xfrm>
          <a:off x="12675244"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657" name="n_3aveValue【学校施設】&#10;有形固定資産減価償却率">
          <a:extLst>
            <a:ext uri="{FF2B5EF4-FFF2-40B4-BE49-F238E27FC236}">
              <a16:creationId xmlns:a16="http://schemas.microsoft.com/office/drawing/2014/main" id="{00000000-0008-0000-0E00-000091020000}"/>
            </a:ext>
          </a:extLst>
        </xdr:cNvPr>
        <xdr:cNvSpPr txBox="1"/>
      </xdr:nvSpPr>
      <xdr:spPr>
        <a:xfrm>
          <a:off x="1190054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58" name="n_4aveValue【学校施設】&#10;有形固定資産減価償却率">
          <a:extLst>
            <a:ext uri="{FF2B5EF4-FFF2-40B4-BE49-F238E27FC236}">
              <a16:creationId xmlns:a16="http://schemas.microsoft.com/office/drawing/2014/main" id="{00000000-0008-0000-0E00-000092020000}"/>
            </a:ext>
          </a:extLst>
        </xdr:cNvPr>
        <xdr:cNvSpPr txBox="1"/>
      </xdr:nvSpPr>
      <xdr:spPr>
        <a:xfrm>
          <a:off x="11102984" y="989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128287</xdr:rowOff>
    </xdr:from>
    <xdr:ext cx="405111" cy="259045"/>
    <xdr:sp macro="" textlink="">
      <xdr:nvSpPr>
        <xdr:cNvPr id="659" name="n_1mainValue【学校施設】&#10;有形固定資産減価償却率">
          <a:extLst>
            <a:ext uri="{FF2B5EF4-FFF2-40B4-BE49-F238E27FC236}">
              <a16:creationId xmlns:a16="http://schemas.microsoft.com/office/drawing/2014/main" id="{00000000-0008-0000-0E00-000093020000}"/>
            </a:ext>
          </a:extLst>
        </xdr:cNvPr>
        <xdr:cNvSpPr txBox="1"/>
      </xdr:nvSpPr>
      <xdr:spPr>
        <a:xfrm>
          <a:off x="134372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29227</xdr:rowOff>
    </xdr:from>
    <xdr:ext cx="405111" cy="259045"/>
    <xdr:sp macro="" textlink="">
      <xdr:nvSpPr>
        <xdr:cNvPr id="660" name="n_2mainValue【学校施設】&#10;有形固定資産減価償却率">
          <a:extLst>
            <a:ext uri="{FF2B5EF4-FFF2-40B4-BE49-F238E27FC236}">
              <a16:creationId xmlns:a16="http://schemas.microsoft.com/office/drawing/2014/main" id="{00000000-0008-0000-0E00-000094020000}"/>
            </a:ext>
          </a:extLst>
        </xdr:cNvPr>
        <xdr:cNvSpPr txBox="1"/>
      </xdr:nvSpPr>
      <xdr:spPr>
        <a:xfrm>
          <a:off x="126752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101617</xdr:rowOff>
    </xdr:from>
    <xdr:ext cx="405111" cy="259045"/>
    <xdr:sp macro="" textlink="">
      <xdr:nvSpPr>
        <xdr:cNvPr id="661" name="n_3mainValue【学校施設】&#10;有形固定資産減価償却率">
          <a:extLst>
            <a:ext uri="{FF2B5EF4-FFF2-40B4-BE49-F238E27FC236}">
              <a16:creationId xmlns:a16="http://schemas.microsoft.com/office/drawing/2014/main" id="{00000000-0008-0000-0E00-000095020000}"/>
            </a:ext>
          </a:extLst>
        </xdr:cNvPr>
        <xdr:cNvSpPr txBox="1"/>
      </xdr:nvSpPr>
      <xdr:spPr>
        <a:xfrm>
          <a:off x="1190054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36847</xdr:rowOff>
    </xdr:from>
    <xdr:ext cx="405111" cy="259045"/>
    <xdr:sp macro="" textlink="">
      <xdr:nvSpPr>
        <xdr:cNvPr id="662" name="n_4mainValue【学校施設】&#10;有形固定資産減価償却率">
          <a:extLst>
            <a:ext uri="{FF2B5EF4-FFF2-40B4-BE49-F238E27FC236}">
              <a16:creationId xmlns:a16="http://schemas.microsoft.com/office/drawing/2014/main" id="{00000000-0008-0000-0E00-000096020000}"/>
            </a:ext>
          </a:extLst>
        </xdr:cNvPr>
        <xdr:cNvSpPr txBox="1"/>
      </xdr:nvSpPr>
      <xdr:spPr>
        <a:xfrm>
          <a:off x="11102984" y="942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0000000-0008-0000-0E00-0000AA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a:extLst>
            <a:ext uri="{FF2B5EF4-FFF2-40B4-BE49-F238E27FC236}">
              <a16:creationId xmlns:a16="http://schemas.microsoft.com/office/drawing/2014/main" id="{00000000-0008-0000-0E00-0000AC020000}"/>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a:extLst>
            <a:ext uri="{FF2B5EF4-FFF2-40B4-BE49-F238E27FC236}">
              <a16:creationId xmlns:a16="http://schemas.microsoft.com/office/drawing/2014/main" id="{00000000-0008-0000-0E00-0000AE020000}"/>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88" name="【学校施設】&#10;一人当たり面積平均値テキスト">
          <a:extLst>
            <a:ext uri="{FF2B5EF4-FFF2-40B4-BE49-F238E27FC236}">
              <a16:creationId xmlns:a16="http://schemas.microsoft.com/office/drawing/2014/main" id="{00000000-0008-0000-0E00-0000B0020000}"/>
            </a:ext>
          </a:extLst>
        </xdr:cNvPr>
        <xdr:cNvSpPr txBox="1"/>
      </xdr:nvSpPr>
      <xdr:spPr>
        <a:xfrm>
          <a:off x="19547840" y="1015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89218</xdr:rowOff>
    </xdr:from>
    <xdr:to>
      <xdr:col>116</xdr:col>
      <xdr:colOff>114300</xdr:colOff>
      <xdr:row>60</xdr:row>
      <xdr:rowOff>19368</xdr:rowOff>
    </xdr:to>
    <xdr:sp macro="" textlink="">
      <xdr:nvSpPr>
        <xdr:cNvPr id="699" name="楕円 698">
          <a:extLst>
            <a:ext uri="{FF2B5EF4-FFF2-40B4-BE49-F238E27FC236}">
              <a16:creationId xmlns:a16="http://schemas.microsoft.com/office/drawing/2014/main" id="{00000000-0008-0000-0E00-0000BB020000}"/>
            </a:ext>
          </a:extLst>
        </xdr:cNvPr>
        <xdr:cNvSpPr/>
      </xdr:nvSpPr>
      <xdr:spPr>
        <a:xfrm>
          <a:off x="19458940" y="9979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112095</xdr:rowOff>
    </xdr:from>
    <xdr:ext cx="469744" cy="259045"/>
    <xdr:sp macro="" textlink="">
      <xdr:nvSpPr>
        <xdr:cNvPr id="700" name="【学校施設】&#10;一人当たり面積該当値テキスト">
          <a:extLst>
            <a:ext uri="{FF2B5EF4-FFF2-40B4-BE49-F238E27FC236}">
              <a16:creationId xmlns:a16="http://schemas.microsoft.com/office/drawing/2014/main" id="{00000000-0008-0000-0E00-0000BC020000}"/>
            </a:ext>
          </a:extLst>
        </xdr:cNvPr>
        <xdr:cNvSpPr txBox="1"/>
      </xdr:nvSpPr>
      <xdr:spPr>
        <a:xfrm>
          <a:off x="19547840" y="983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114935</xdr:rowOff>
    </xdr:from>
    <xdr:to>
      <xdr:col>112</xdr:col>
      <xdr:colOff>38100</xdr:colOff>
      <xdr:row>60</xdr:row>
      <xdr:rowOff>45085</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18735040" y="10005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140018</xdr:rowOff>
    </xdr:from>
    <xdr:to>
      <xdr:col>116</xdr:col>
      <xdr:colOff>63500</xdr:colOff>
      <xdr:row>59</xdr:row>
      <xdr:rowOff>165735</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flipV="1">
          <a:off x="18778220" y="10030778"/>
          <a:ext cx="73152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129794</xdr:rowOff>
    </xdr:from>
    <xdr:to>
      <xdr:col>107</xdr:col>
      <xdr:colOff>101600</xdr:colOff>
      <xdr:row>60</xdr:row>
      <xdr:rowOff>59944</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17937480" y="10020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165735</xdr:rowOff>
    </xdr:from>
    <xdr:to>
      <xdr:col>111</xdr:col>
      <xdr:colOff>177800</xdr:colOff>
      <xdr:row>60</xdr:row>
      <xdr:rowOff>9144</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17988280" y="10056495"/>
          <a:ext cx="78994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150368</xdr:rowOff>
    </xdr:from>
    <xdr:to>
      <xdr:col>102</xdr:col>
      <xdr:colOff>165100</xdr:colOff>
      <xdr:row>60</xdr:row>
      <xdr:rowOff>80518</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17162780" y="100411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9144</xdr:rowOff>
    </xdr:from>
    <xdr:to>
      <xdr:col>107</xdr:col>
      <xdr:colOff>50800</xdr:colOff>
      <xdr:row>60</xdr:row>
      <xdr:rowOff>29718</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17213580" y="10067544"/>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164656</xdr:rowOff>
    </xdr:from>
    <xdr:to>
      <xdr:col>98</xdr:col>
      <xdr:colOff>38100</xdr:colOff>
      <xdr:row>60</xdr:row>
      <xdr:rowOff>94806</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6388080" y="100554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29718</xdr:rowOff>
    </xdr:from>
    <xdr:to>
      <xdr:col>102</xdr:col>
      <xdr:colOff>114300</xdr:colOff>
      <xdr:row>60</xdr:row>
      <xdr:rowOff>44006</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16431260" y="10088118"/>
          <a:ext cx="78232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709" name="n_1aveValue【学校施設】&#10;一人当たり面積">
          <a:extLst>
            <a:ext uri="{FF2B5EF4-FFF2-40B4-BE49-F238E27FC236}">
              <a16:creationId xmlns:a16="http://schemas.microsoft.com/office/drawing/2014/main" id="{00000000-0008-0000-0E00-0000C5020000}"/>
            </a:ext>
          </a:extLst>
        </xdr:cNvPr>
        <xdr:cNvSpPr txBox="1"/>
      </xdr:nvSpPr>
      <xdr:spPr>
        <a:xfrm>
          <a:off x="18561127"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710" name="n_2aveValue【学校施設】&#10;一人当たり面積">
          <a:extLst>
            <a:ext uri="{FF2B5EF4-FFF2-40B4-BE49-F238E27FC236}">
              <a16:creationId xmlns:a16="http://schemas.microsoft.com/office/drawing/2014/main" id="{00000000-0008-0000-0E00-0000C6020000}"/>
            </a:ext>
          </a:extLst>
        </xdr:cNvPr>
        <xdr:cNvSpPr txBox="1"/>
      </xdr:nvSpPr>
      <xdr:spPr>
        <a:xfrm>
          <a:off x="17776267" y="102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711" name="n_3aveValue【学校施設】&#10;一人当たり面積">
          <a:extLst>
            <a:ext uri="{FF2B5EF4-FFF2-40B4-BE49-F238E27FC236}">
              <a16:creationId xmlns:a16="http://schemas.microsoft.com/office/drawing/2014/main" id="{00000000-0008-0000-0E00-0000C7020000}"/>
            </a:ext>
          </a:extLst>
        </xdr:cNvPr>
        <xdr:cNvSpPr txBox="1"/>
      </xdr:nvSpPr>
      <xdr:spPr>
        <a:xfrm>
          <a:off x="17001567" y="1028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712" name="n_4aveValue【学校施設】&#10;一人当たり面積">
          <a:extLst>
            <a:ext uri="{FF2B5EF4-FFF2-40B4-BE49-F238E27FC236}">
              <a16:creationId xmlns:a16="http://schemas.microsoft.com/office/drawing/2014/main" id="{00000000-0008-0000-0E00-0000C8020000}"/>
            </a:ext>
          </a:extLst>
        </xdr:cNvPr>
        <xdr:cNvSpPr txBox="1"/>
      </xdr:nvSpPr>
      <xdr:spPr>
        <a:xfrm>
          <a:off x="16226867" y="102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61612</xdr:rowOff>
    </xdr:from>
    <xdr:ext cx="469744" cy="259045"/>
    <xdr:sp macro="" textlink="">
      <xdr:nvSpPr>
        <xdr:cNvPr id="713" name="n_1mainValue【学校施設】&#10;一人当たり面積">
          <a:extLst>
            <a:ext uri="{FF2B5EF4-FFF2-40B4-BE49-F238E27FC236}">
              <a16:creationId xmlns:a16="http://schemas.microsoft.com/office/drawing/2014/main" id="{00000000-0008-0000-0E00-0000C9020000}"/>
            </a:ext>
          </a:extLst>
        </xdr:cNvPr>
        <xdr:cNvSpPr txBox="1"/>
      </xdr:nvSpPr>
      <xdr:spPr>
        <a:xfrm>
          <a:off x="18561127" y="978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76471</xdr:rowOff>
    </xdr:from>
    <xdr:ext cx="469744" cy="259045"/>
    <xdr:sp macro="" textlink="">
      <xdr:nvSpPr>
        <xdr:cNvPr id="714" name="n_2mainValue【学校施設】&#10;一人当たり面積">
          <a:extLst>
            <a:ext uri="{FF2B5EF4-FFF2-40B4-BE49-F238E27FC236}">
              <a16:creationId xmlns:a16="http://schemas.microsoft.com/office/drawing/2014/main" id="{00000000-0008-0000-0E00-0000CA020000}"/>
            </a:ext>
          </a:extLst>
        </xdr:cNvPr>
        <xdr:cNvSpPr txBox="1"/>
      </xdr:nvSpPr>
      <xdr:spPr>
        <a:xfrm>
          <a:off x="17776267" y="979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97045</xdr:rowOff>
    </xdr:from>
    <xdr:ext cx="469744" cy="259045"/>
    <xdr:sp macro="" textlink="">
      <xdr:nvSpPr>
        <xdr:cNvPr id="715" name="n_3mainValue【学校施設】&#10;一人当たり面積">
          <a:extLst>
            <a:ext uri="{FF2B5EF4-FFF2-40B4-BE49-F238E27FC236}">
              <a16:creationId xmlns:a16="http://schemas.microsoft.com/office/drawing/2014/main" id="{00000000-0008-0000-0E00-0000CB020000}"/>
            </a:ext>
          </a:extLst>
        </xdr:cNvPr>
        <xdr:cNvSpPr txBox="1"/>
      </xdr:nvSpPr>
      <xdr:spPr>
        <a:xfrm>
          <a:off x="17001567" y="982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111333</xdr:rowOff>
    </xdr:from>
    <xdr:ext cx="469744" cy="259045"/>
    <xdr:sp macro="" textlink="">
      <xdr:nvSpPr>
        <xdr:cNvPr id="716" name="n_4mainValue【学校施設】&#10;一人当たり面積">
          <a:extLst>
            <a:ext uri="{FF2B5EF4-FFF2-40B4-BE49-F238E27FC236}">
              <a16:creationId xmlns:a16="http://schemas.microsoft.com/office/drawing/2014/main" id="{00000000-0008-0000-0E00-0000CC020000}"/>
            </a:ext>
          </a:extLst>
        </xdr:cNvPr>
        <xdr:cNvSpPr txBox="1"/>
      </xdr:nvSpPr>
      <xdr:spPr>
        <a:xfrm>
          <a:off x="16226867" y="983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00000000-0008-0000-0E00-0000E4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flipV="1">
          <a:off x="14375764"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00000000-0008-0000-0E00-0000E6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4" name="【児童館】&#10;有形固定資産減価償却率最大値テキスト">
          <a:extLst>
            <a:ext uri="{FF2B5EF4-FFF2-40B4-BE49-F238E27FC236}">
              <a16:creationId xmlns:a16="http://schemas.microsoft.com/office/drawing/2014/main" id="{00000000-0008-0000-0E00-0000E8020000}"/>
            </a:ext>
          </a:extLst>
        </xdr:cNvPr>
        <xdr:cNvSpPr txBox="1"/>
      </xdr:nvSpPr>
      <xdr:spPr>
        <a:xfrm>
          <a:off x="1441450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428750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746" name="【児童館】&#10;有形固定資産減価償却率平均値テキスト">
          <a:extLst>
            <a:ext uri="{FF2B5EF4-FFF2-40B4-BE49-F238E27FC236}">
              <a16:creationId xmlns:a16="http://schemas.microsoft.com/office/drawing/2014/main" id="{00000000-0008-0000-0E00-0000EA020000}"/>
            </a:ext>
          </a:extLst>
        </xdr:cNvPr>
        <xdr:cNvSpPr txBox="1"/>
      </xdr:nvSpPr>
      <xdr:spPr>
        <a:xfrm>
          <a:off x="14414500" y="139141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7" name="フローチャート: 判断 746">
          <a:extLst>
            <a:ext uri="{FF2B5EF4-FFF2-40B4-BE49-F238E27FC236}">
              <a16:creationId xmlns:a16="http://schemas.microsoft.com/office/drawing/2014/main" id="{00000000-0008-0000-0E00-0000EB020000}"/>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a:extLst>
            <a:ext uri="{FF2B5EF4-FFF2-40B4-BE49-F238E27FC236}">
              <a16:creationId xmlns:a16="http://schemas.microsoft.com/office/drawing/2014/main" id="{00000000-0008-0000-0E00-0000EC020000}"/>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280414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2029440" y="13861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29211</xdr:rowOff>
    </xdr:from>
    <xdr:to>
      <xdr:col>85</xdr:col>
      <xdr:colOff>177800</xdr:colOff>
      <xdr:row>79</xdr:row>
      <xdr:rowOff>130811</xdr:rowOff>
    </xdr:to>
    <xdr:sp macro="" textlink="">
      <xdr:nvSpPr>
        <xdr:cNvPr id="757" name="楕円 756">
          <a:extLst>
            <a:ext uri="{FF2B5EF4-FFF2-40B4-BE49-F238E27FC236}">
              <a16:creationId xmlns:a16="http://schemas.microsoft.com/office/drawing/2014/main" id="{00000000-0008-0000-0E00-0000F5020000}"/>
            </a:ext>
          </a:extLst>
        </xdr:cNvPr>
        <xdr:cNvSpPr/>
      </xdr:nvSpPr>
      <xdr:spPr>
        <a:xfrm>
          <a:off x="14325600" y="1327277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52088</xdr:rowOff>
    </xdr:from>
    <xdr:ext cx="405111" cy="259045"/>
    <xdr:sp macro="" textlink="">
      <xdr:nvSpPr>
        <xdr:cNvPr id="758" name="【児童館】&#10;有形固定資産減価償却率該当値テキスト">
          <a:extLst>
            <a:ext uri="{FF2B5EF4-FFF2-40B4-BE49-F238E27FC236}">
              <a16:creationId xmlns:a16="http://schemas.microsoft.com/office/drawing/2014/main" id="{00000000-0008-0000-0E00-0000F6020000}"/>
            </a:ext>
          </a:extLst>
        </xdr:cNvPr>
        <xdr:cNvSpPr txBox="1"/>
      </xdr:nvSpPr>
      <xdr:spPr>
        <a:xfrm>
          <a:off x="14414500" y="1312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59" name="楕円 758">
          <a:extLst>
            <a:ext uri="{FF2B5EF4-FFF2-40B4-BE49-F238E27FC236}">
              <a16:creationId xmlns:a16="http://schemas.microsoft.com/office/drawing/2014/main" id="{00000000-0008-0000-0E00-0000F7020000}"/>
            </a:ext>
          </a:extLst>
        </xdr:cNvPr>
        <xdr:cNvSpPr/>
      </xdr:nvSpPr>
      <xdr:spPr>
        <a:xfrm>
          <a:off x="135788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80011</xdr:rowOff>
    </xdr:from>
    <xdr:to>
      <xdr:col>85</xdr:col>
      <xdr:colOff>127000</xdr:colOff>
      <xdr:row>86</xdr:row>
      <xdr:rowOff>114300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flipV="1">
          <a:off x="13629640" y="13323571"/>
          <a:ext cx="746760" cy="12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28041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85494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202944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07262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123188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128268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767" name="n_1aveValue【児童館】&#10;有形固定資産減価償却率">
          <a:extLst>
            <a:ext uri="{FF2B5EF4-FFF2-40B4-BE49-F238E27FC236}">
              <a16:creationId xmlns:a16="http://schemas.microsoft.com/office/drawing/2014/main" id="{00000000-0008-0000-0E00-0000FF020000}"/>
            </a:ext>
          </a:extLst>
        </xdr:cNvPr>
        <xdr:cNvSpPr txBox="1"/>
      </xdr:nvSpPr>
      <xdr:spPr>
        <a:xfrm>
          <a:off x="134372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768" name="n_2aveValue【児童館】&#10;有形固定資産減価償却率">
          <a:extLst>
            <a:ext uri="{FF2B5EF4-FFF2-40B4-BE49-F238E27FC236}">
              <a16:creationId xmlns:a16="http://schemas.microsoft.com/office/drawing/2014/main" id="{00000000-0008-0000-0E00-000000030000}"/>
            </a:ext>
          </a:extLst>
        </xdr:cNvPr>
        <xdr:cNvSpPr txBox="1"/>
      </xdr:nvSpPr>
      <xdr:spPr>
        <a:xfrm>
          <a:off x="12675244" y="1369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769" name="n_3aveValue【児童館】&#10;有形固定資産減価償却率">
          <a:extLst>
            <a:ext uri="{FF2B5EF4-FFF2-40B4-BE49-F238E27FC236}">
              <a16:creationId xmlns:a16="http://schemas.microsoft.com/office/drawing/2014/main" id="{00000000-0008-0000-0E00-000001030000}"/>
            </a:ext>
          </a:extLst>
        </xdr:cNvPr>
        <xdr:cNvSpPr txBox="1"/>
      </xdr:nvSpPr>
      <xdr:spPr>
        <a:xfrm>
          <a:off x="11900544" y="1364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770" name="n_4aveValue【児童館】&#10;有形固定資産減価償却率">
          <a:extLst>
            <a:ext uri="{FF2B5EF4-FFF2-40B4-BE49-F238E27FC236}">
              <a16:creationId xmlns:a16="http://schemas.microsoft.com/office/drawing/2014/main" id="{00000000-0008-0000-0E00-000002030000}"/>
            </a:ext>
          </a:extLst>
        </xdr:cNvPr>
        <xdr:cNvSpPr txBox="1"/>
      </xdr:nvSpPr>
      <xdr:spPr>
        <a:xfrm>
          <a:off x="1110298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71" name="n_1mainValue【児童館】&#10;有形固定資産減価償却率">
          <a:extLst>
            <a:ext uri="{FF2B5EF4-FFF2-40B4-BE49-F238E27FC236}">
              <a16:creationId xmlns:a16="http://schemas.microsoft.com/office/drawing/2014/main" id="{00000000-0008-0000-0E00-000003030000}"/>
            </a:ext>
          </a:extLst>
        </xdr:cNvPr>
        <xdr:cNvSpPr txBox="1"/>
      </xdr:nvSpPr>
      <xdr:spPr>
        <a:xfrm>
          <a:off x="134125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72" name="n_2mainValue【児童館】&#10;有形固定資産減価償却率">
          <a:extLst>
            <a:ext uri="{FF2B5EF4-FFF2-40B4-BE49-F238E27FC236}">
              <a16:creationId xmlns:a16="http://schemas.microsoft.com/office/drawing/2014/main" id="{00000000-0008-0000-0E00-000004030000}"/>
            </a:ext>
          </a:extLst>
        </xdr:cNvPr>
        <xdr:cNvSpPr txBox="1"/>
      </xdr:nvSpPr>
      <xdr:spPr>
        <a:xfrm>
          <a:off x="126429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73" name="n_3mainValue【児童館】&#10;有形固定資産減価償却率">
          <a:extLst>
            <a:ext uri="{FF2B5EF4-FFF2-40B4-BE49-F238E27FC236}">
              <a16:creationId xmlns:a16="http://schemas.microsoft.com/office/drawing/2014/main" id="{00000000-0008-0000-0E00-000005030000}"/>
            </a:ext>
          </a:extLst>
        </xdr:cNvPr>
        <xdr:cNvSpPr txBox="1"/>
      </xdr:nvSpPr>
      <xdr:spPr>
        <a:xfrm>
          <a:off x="118682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74" name="n_4mainValue【児童館】&#10;有形固定資産減価償却率">
          <a:extLst>
            <a:ext uri="{FF2B5EF4-FFF2-40B4-BE49-F238E27FC236}">
              <a16:creationId xmlns:a16="http://schemas.microsoft.com/office/drawing/2014/main" id="{00000000-0008-0000-0E00-000006030000}"/>
            </a:ext>
          </a:extLst>
        </xdr:cNvPr>
        <xdr:cNvSpPr txBox="1"/>
      </xdr:nvSpPr>
      <xdr:spPr>
        <a:xfrm>
          <a:off x="1107066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E00-000007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00000000-0008-0000-0E00-00001F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flipV="1">
          <a:off x="19509104" y="131140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1" name="【児童館】&#10;一人当たり面積最小値テキスト">
          <a:extLst>
            <a:ext uri="{FF2B5EF4-FFF2-40B4-BE49-F238E27FC236}">
              <a16:creationId xmlns:a16="http://schemas.microsoft.com/office/drawing/2014/main" id="{00000000-0008-0000-0E00-000021030000}"/>
            </a:ext>
          </a:extLst>
        </xdr:cNvPr>
        <xdr:cNvSpPr txBox="1"/>
      </xdr:nvSpPr>
      <xdr:spPr>
        <a:xfrm>
          <a:off x="1954784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94437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3" name="【児童館】&#10;一人当たり面積最大値テキスト">
          <a:extLst>
            <a:ext uri="{FF2B5EF4-FFF2-40B4-BE49-F238E27FC236}">
              <a16:creationId xmlns:a16="http://schemas.microsoft.com/office/drawing/2014/main" id="{00000000-0008-0000-0E00-000023030000}"/>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5" name="【児童館】&#10;一人当たり面積平均値テキスト">
          <a:extLst>
            <a:ext uri="{FF2B5EF4-FFF2-40B4-BE49-F238E27FC236}">
              <a16:creationId xmlns:a16="http://schemas.microsoft.com/office/drawing/2014/main" id="{00000000-0008-0000-0E00-000025030000}"/>
            </a:ext>
          </a:extLst>
        </xdr:cNvPr>
        <xdr:cNvSpPr txBox="1"/>
      </xdr:nvSpPr>
      <xdr:spPr>
        <a:xfrm>
          <a:off x="19547840" y="13973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6" name="フローチャート: 判断 805">
          <a:extLst>
            <a:ext uri="{FF2B5EF4-FFF2-40B4-BE49-F238E27FC236}">
              <a16:creationId xmlns:a16="http://schemas.microsoft.com/office/drawing/2014/main" id="{00000000-0008-0000-0E00-000026030000}"/>
            </a:ext>
          </a:extLst>
        </xdr:cNvPr>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1793748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171627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1638808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101600</xdr:rowOff>
    </xdr:from>
    <xdr:to>
      <xdr:col>116</xdr:col>
      <xdr:colOff>114300</xdr:colOff>
      <xdr:row>87</xdr:row>
      <xdr:rowOff>31750</xdr:rowOff>
    </xdr:to>
    <xdr:sp macro="" textlink="">
      <xdr:nvSpPr>
        <xdr:cNvPr id="816" name="楕円 815">
          <a:extLst>
            <a:ext uri="{FF2B5EF4-FFF2-40B4-BE49-F238E27FC236}">
              <a16:creationId xmlns:a16="http://schemas.microsoft.com/office/drawing/2014/main" id="{00000000-0008-0000-0E00-000030030000}"/>
            </a:ext>
          </a:extLst>
        </xdr:cNvPr>
        <xdr:cNvSpPr/>
      </xdr:nvSpPr>
      <xdr:spPr>
        <a:xfrm>
          <a:off x="19458940" y="14518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16527</xdr:rowOff>
    </xdr:from>
    <xdr:ext cx="469744" cy="259045"/>
    <xdr:sp macro="" textlink="">
      <xdr:nvSpPr>
        <xdr:cNvPr id="817" name="【児童館】&#10;一人当たり面積該当値テキスト">
          <a:extLst>
            <a:ext uri="{FF2B5EF4-FFF2-40B4-BE49-F238E27FC236}">
              <a16:creationId xmlns:a16="http://schemas.microsoft.com/office/drawing/2014/main" id="{00000000-0008-0000-0E00-000031030000}"/>
            </a:ext>
          </a:extLst>
        </xdr:cNvPr>
        <xdr:cNvSpPr txBox="1"/>
      </xdr:nvSpPr>
      <xdr:spPr>
        <a:xfrm>
          <a:off x="19547840" y="1443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85271</xdr:rowOff>
    </xdr:from>
    <xdr:to>
      <xdr:col>112</xdr:col>
      <xdr:colOff>38100</xdr:colOff>
      <xdr:row>87</xdr:row>
      <xdr:rowOff>15421</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18735040" y="14502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136071</xdr:rowOff>
    </xdr:from>
    <xdr:to>
      <xdr:col>116</xdr:col>
      <xdr:colOff>63500</xdr:colOff>
      <xdr:row>86</xdr:row>
      <xdr:rowOff>152400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778220" y="14553111"/>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85271</xdr:rowOff>
    </xdr:from>
    <xdr:to>
      <xdr:col>107</xdr:col>
      <xdr:colOff>101600</xdr:colOff>
      <xdr:row>87</xdr:row>
      <xdr:rowOff>15421</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17937480" y="14502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136071</xdr:rowOff>
    </xdr:from>
    <xdr:to>
      <xdr:col>111</xdr:col>
      <xdr:colOff>177800</xdr:colOff>
      <xdr:row>86</xdr:row>
      <xdr:rowOff>136071</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7988280" y="145531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85271</xdr:rowOff>
    </xdr:from>
    <xdr:to>
      <xdr:col>102</xdr:col>
      <xdr:colOff>165100</xdr:colOff>
      <xdr:row>87</xdr:row>
      <xdr:rowOff>15421</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17162780" y="14502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136071</xdr:rowOff>
    </xdr:from>
    <xdr:to>
      <xdr:col>107</xdr:col>
      <xdr:colOff>50800</xdr:colOff>
      <xdr:row>86</xdr:row>
      <xdr:rowOff>136071</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7213580" y="145531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85271</xdr:rowOff>
    </xdr:from>
    <xdr:to>
      <xdr:col>98</xdr:col>
      <xdr:colOff>38100</xdr:colOff>
      <xdr:row>87</xdr:row>
      <xdr:rowOff>15421</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16388080" y="14502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136071</xdr:rowOff>
    </xdr:from>
    <xdr:to>
      <xdr:col>102</xdr:col>
      <xdr:colOff>114300</xdr:colOff>
      <xdr:row>86</xdr:row>
      <xdr:rowOff>136071</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6431260" y="145531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6" name="n_1aveValue【児童館】&#10;一人当たり面積">
          <a:extLst>
            <a:ext uri="{FF2B5EF4-FFF2-40B4-BE49-F238E27FC236}">
              <a16:creationId xmlns:a16="http://schemas.microsoft.com/office/drawing/2014/main" id="{00000000-0008-0000-0E00-00003A030000}"/>
            </a:ext>
          </a:extLst>
        </xdr:cNvPr>
        <xdr:cNvSpPr txBox="1"/>
      </xdr:nvSpPr>
      <xdr:spPr>
        <a:xfrm>
          <a:off x="18561127" y="13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827" name="n_2aveValue【児童館】&#10;一人当たり面積">
          <a:extLst>
            <a:ext uri="{FF2B5EF4-FFF2-40B4-BE49-F238E27FC236}">
              <a16:creationId xmlns:a16="http://schemas.microsoft.com/office/drawing/2014/main" id="{00000000-0008-0000-0E00-00003B030000}"/>
            </a:ext>
          </a:extLst>
        </xdr:cNvPr>
        <xdr:cNvSpPr txBox="1"/>
      </xdr:nvSpPr>
      <xdr:spPr>
        <a:xfrm>
          <a:off x="17776267" y="1391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28" name="n_3aveValue【児童館】&#10;一人当たり面積">
          <a:extLst>
            <a:ext uri="{FF2B5EF4-FFF2-40B4-BE49-F238E27FC236}">
              <a16:creationId xmlns:a16="http://schemas.microsoft.com/office/drawing/2014/main" id="{00000000-0008-0000-0E00-00003C030000}"/>
            </a:ext>
          </a:extLst>
        </xdr:cNvPr>
        <xdr:cNvSpPr txBox="1"/>
      </xdr:nvSpPr>
      <xdr:spPr>
        <a:xfrm>
          <a:off x="170015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829" name="n_4aveValue【児童館】&#10;一人当たり面積">
          <a:extLst>
            <a:ext uri="{FF2B5EF4-FFF2-40B4-BE49-F238E27FC236}">
              <a16:creationId xmlns:a16="http://schemas.microsoft.com/office/drawing/2014/main" id="{00000000-0008-0000-0E00-00003D030000}"/>
            </a:ext>
          </a:extLst>
        </xdr:cNvPr>
        <xdr:cNvSpPr txBox="1"/>
      </xdr:nvSpPr>
      <xdr:spPr>
        <a:xfrm>
          <a:off x="162268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6548</xdr:rowOff>
    </xdr:from>
    <xdr:ext cx="469744" cy="259045"/>
    <xdr:sp macro="" textlink="">
      <xdr:nvSpPr>
        <xdr:cNvPr id="830" name="n_1mainValue【児童館】&#10;一人当たり面積">
          <a:extLst>
            <a:ext uri="{FF2B5EF4-FFF2-40B4-BE49-F238E27FC236}">
              <a16:creationId xmlns:a16="http://schemas.microsoft.com/office/drawing/2014/main" id="{00000000-0008-0000-0E00-00003E030000}"/>
            </a:ext>
          </a:extLst>
        </xdr:cNvPr>
        <xdr:cNvSpPr txBox="1"/>
      </xdr:nvSpPr>
      <xdr:spPr>
        <a:xfrm>
          <a:off x="18561127" y="1459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6548</xdr:rowOff>
    </xdr:from>
    <xdr:ext cx="469744" cy="259045"/>
    <xdr:sp macro="" textlink="">
      <xdr:nvSpPr>
        <xdr:cNvPr id="831" name="n_2mainValue【児童館】&#10;一人当たり面積">
          <a:extLst>
            <a:ext uri="{FF2B5EF4-FFF2-40B4-BE49-F238E27FC236}">
              <a16:creationId xmlns:a16="http://schemas.microsoft.com/office/drawing/2014/main" id="{00000000-0008-0000-0E00-00003F030000}"/>
            </a:ext>
          </a:extLst>
        </xdr:cNvPr>
        <xdr:cNvSpPr txBox="1"/>
      </xdr:nvSpPr>
      <xdr:spPr>
        <a:xfrm>
          <a:off x="17776267" y="1459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6548</xdr:rowOff>
    </xdr:from>
    <xdr:ext cx="469744" cy="259045"/>
    <xdr:sp macro="" textlink="">
      <xdr:nvSpPr>
        <xdr:cNvPr id="832" name="n_3mainValue【児童館】&#10;一人当たり面積">
          <a:extLst>
            <a:ext uri="{FF2B5EF4-FFF2-40B4-BE49-F238E27FC236}">
              <a16:creationId xmlns:a16="http://schemas.microsoft.com/office/drawing/2014/main" id="{00000000-0008-0000-0E00-000040030000}"/>
            </a:ext>
          </a:extLst>
        </xdr:cNvPr>
        <xdr:cNvSpPr txBox="1"/>
      </xdr:nvSpPr>
      <xdr:spPr>
        <a:xfrm>
          <a:off x="17001567" y="1459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6548</xdr:rowOff>
    </xdr:from>
    <xdr:ext cx="469744" cy="259045"/>
    <xdr:sp macro="" textlink="">
      <xdr:nvSpPr>
        <xdr:cNvPr id="833" name="n_4mainValue【児童館】&#10;一人当たり面積">
          <a:extLst>
            <a:ext uri="{FF2B5EF4-FFF2-40B4-BE49-F238E27FC236}">
              <a16:creationId xmlns:a16="http://schemas.microsoft.com/office/drawing/2014/main" id="{00000000-0008-0000-0E00-000041030000}"/>
            </a:ext>
          </a:extLst>
        </xdr:cNvPr>
        <xdr:cNvSpPr txBox="1"/>
      </xdr:nvSpPr>
      <xdr:spPr>
        <a:xfrm>
          <a:off x="16226867" y="1459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00000000-0008-0000-0E00-000044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E00-000045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00000000-0008-0000-0E00-000059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859" name="【公民館】&#10;有形固定資産減価償却率最小値テキスト">
          <a:extLst>
            <a:ext uri="{FF2B5EF4-FFF2-40B4-BE49-F238E27FC236}">
              <a16:creationId xmlns:a16="http://schemas.microsoft.com/office/drawing/2014/main" id="{00000000-0008-0000-0E00-00005B030000}"/>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861" name="【公民館】&#10;有形固定資産減価償却率最大値テキスト">
          <a:extLst>
            <a:ext uri="{FF2B5EF4-FFF2-40B4-BE49-F238E27FC236}">
              <a16:creationId xmlns:a16="http://schemas.microsoft.com/office/drawing/2014/main" id="{00000000-0008-0000-0E00-00005D030000}"/>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863" name="【公民館】&#10;有形固定資産減価償却率平均値テキスト">
          <a:extLst>
            <a:ext uri="{FF2B5EF4-FFF2-40B4-BE49-F238E27FC236}">
              <a16:creationId xmlns:a16="http://schemas.microsoft.com/office/drawing/2014/main" id="{00000000-0008-0000-0E00-00005F030000}"/>
            </a:ext>
          </a:extLst>
        </xdr:cNvPr>
        <xdr:cNvSpPr txBox="1"/>
      </xdr:nvSpPr>
      <xdr:spPr>
        <a:xfrm>
          <a:off x="14414500" y="17376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64" name="フローチャート: 判断 863">
          <a:extLst>
            <a:ext uri="{FF2B5EF4-FFF2-40B4-BE49-F238E27FC236}">
              <a16:creationId xmlns:a16="http://schemas.microsoft.com/office/drawing/2014/main" id="{00000000-0008-0000-0E00-000060030000}"/>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5" name="フローチャート: 判断 864">
          <a:extLst>
            <a:ext uri="{FF2B5EF4-FFF2-40B4-BE49-F238E27FC236}">
              <a16:creationId xmlns:a16="http://schemas.microsoft.com/office/drawing/2014/main" id="{00000000-0008-0000-0E00-000061030000}"/>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66" name="フローチャート: 判断 865">
          <a:extLst>
            <a:ext uri="{FF2B5EF4-FFF2-40B4-BE49-F238E27FC236}">
              <a16:creationId xmlns:a16="http://schemas.microsoft.com/office/drawing/2014/main" id="{00000000-0008-0000-0E00-000062030000}"/>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867" name="フローチャート: 判断 866">
          <a:extLst>
            <a:ext uri="{FF2B5EF4-FFF2-40B4-BE49-F238E27FC236}">
              <a16:creationId xmlns:a16="http://schemas.microsoft.com/office/drawing/2014/main" id="{00000000-0008-0000-0E00-000063030000}"/>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E00-000068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168275</xdr:rowOff>
    </xdr:from>
    <xdr:to>
      <xdr:col>85</xdr:col>
      <xdr:colOff>177800</xdr:colOff>
      <xdr:row>106</xdr:row>
      <xdr:rowOff>98425</xdr:rowOff>
    </xdr:to>
    <xdr:sp macro="" textlink="">
      <xdr:nvSpPr>
        <xdr:cNvPr id="874" name="楕円 873">
          <a:extLst>
            <a:ext uri="{FF2B5EF4-FFF2-40B4-BE49-F238E27FC236}">
              <a16:creationId xmlns:a16="http://schemas.microsoft.com/office/drawing/2014/main" id="{00000000-0008-0000-0E00-00006A030000}"/>
            </a:ext>
          </a:extLst>
        </xdr:cNvPr>
        <xdr:cNvSpPr/>
      </xdr:nvSpPr>
      <xdr:spPr>
        <a:xfrm>
          <a:off x="14325600" y="177704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146702</xdr:rowOff>
    </xdr:from>
    <xdr:ext cx="405111" cy="259045"/>
    <xdr:sp macro="" textlink="">
      <xdr:nvSpPr>
        <xdr:cNvPr id="875" name="【公民館】&#10;有形固定資産減価償却率該当値テキスト">
          <a:extLst>
            <a:ext uri="{FF2B5EF4-FFF2-40B4-BE49-F238E27FC236}">
              <a16:creationId xmlns:a16="http://schemas.microsoft.com/office/drawing/2014/main" id="{00000000-0008-0000-0E00-00006B030000}"/>
            </a:ext>
          </a:extLst>
        </xdr:cNvPr>
        <xdr:cNvSpPr txBox="1"/>
      </xdr:nvSpPr>
      <xdr:spPr>
        <a:xfrm>
          <a:off x="14414500" y="1774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86361</xdr:rowOff>
    </xdr:from>
    <xdr:to>
      <xdr:col>81</xdr:col>
      <xdr:colOff>101600</xdr:colOff>
      <xdr:row>106</xdr:row>
      <xdr:rowOff>16511</xdr:rowOff>
    </xdr:to>
    <xdr:sp macro="" textlink="">
      <xdr:nvSpPr>
        <xdr:cNvPr id="876" name="楕円 875">
          <a:extLst>
            <a:ext uri="{FF2B5EF4-FFF2-40B4-BE49-F238E27FC236}">
              <a16:creationId xmlns:a16="http://schemas.microsoft.com/office/drawing/2014/main" id="{00000000-0008-0000-0E00-00006C030000}"/>
            </a:ext>
          </a:extLst>
        </xdr:cNvPr>
        <xdr:cNvSpPr/>
      </xdr:nvSpPr>
      <xdr:spPr>
        <a:xfrm>
          <a:off x="13578840" y="17688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137161</xdr:rowOff>
    </xdr:from>
    <xdr:to>
      <xdr:col>85</xdr:col>
      <xdr:colOff>127000</xdr:colOff>
      <xdr:row>106</xdr:row>
      <xdr:rowOff>47625</xdr:rowOff>
    </xdr:to>
    <xdr:cxnSp macro="">
      <xdr:nvCxnSpPr>
        <xdr:cNvPr id="877" name="直線コネクタ 876">
          <a:extLst>
            <a:ext uri="{FF2B5EF4-FFF2-40B4-BE49-F238E27FC236}">
              <a16:creationId xmlns:a16="http://schemas.microsoft.com/office/drawing/2014/main" id="{00000000-0008-0000-0E00-00006D030000}"/>
            </a:ext>
          </a:extLst>
        </xdr:cNvPr>
        <xdr:cNvCxnSpPr/>
      </xdr:nvCxnSpPr>
      <xdr:spPr>
        <a:xfrm>
          <a:off x="13629640" y="17739361"/>
          <a:ext cx="746760" cy="7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2804140" y="176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100964</xdr:rowOff>
    </xdr:from>
    <xdr:to>
      <xdr:col>81</xdr:col>
      <xdr:colOff>50800</xdr:colOff>
      <xdr:row>105</xdr:row>
      <xdr:rowOff>137161</xdr:rowOff>
    </xdr:to>
    <xdr:cxnSp macro="">
      <xdr:nvCxnSpPr>
        <xdr:cNvPr id="879" name="直線コネクタ 878">
          <a:extLst>
            <a:ext uri="{FF2B5EF4-FFF2-40B4-BE49-F238E27FC236}">
              <a16:creationId xmlns:a16="http://schemas.microsoft.com/office/drawing/2014/main" id="{00000000-0008-0000-0E00-00006F030000}"/>
            </a:ext>
          </a:extLst>
        </xdr:cNvPr>
        <xdr:cNvCxnSpPr/>
      </xdr:nvCxnSpPr>
      <xdr:spPr>
        <a:xfrm>
          <a:off x="12854940" y="17703164"/>
          <a:ext cx="7747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59689</xdr:rowOff>
    </xdr:from>
    <xdr:to>
      <xdr:col>72</xdr:col>
      <xdr:colOff>38100</xdr:colOff>
      <xdr:row>105</xdr:row>
      <xdr:rowOff>161289</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202944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100964</xdr:rowOff>
    </xdr:from>
    <xdr:to>
      <xdr:col>76</xdr:col>
      <xdr:colOff>114300</xdr:colOff>
      <xdr:row>105</xdr:row>
      <xdr:rowOff>110489</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flipV="1">
          <a:off x="12072620" y="17703164"/>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162561</xdr:rowOff>
    </xdr:from>
    <xdr:to>
      <xdr:col>67</xdr:col>
      <xdr:colOff>101600</xdr:colOff>
      <xdr:row>105</xdr:row>
      <xdr:rowOff>92711</xdr:rowOff>
    </xdr:to>
    <xdr:sp macro="" textlink="">
      <xdr:nvSpPr>
        <xdr:cNvPr id="882" name="楕円 881">
          <a:extLst>
            <a:ext uri="{FF2B5EF4-FFF2-40B4-BE49-F238E27FC236}">
              <a16:creationId xmlns:a16="http://schemas.microsoft.com/office/drawing/2014/main" id="{00000000-0008-0000-0E00-000072030000}"/>
            </a:ext>
          </a:extLst>
        </xdr:cNvPr>
        <xdr:cNvSpPr/>
      </xdr:nvSpPr>
      <xdr:spPr>
        <a:xfrm>
          <a:off x="1123188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41911</xdr:rowOff>
    </xdr:from>
    <xdr:to>
      <xdr:col>71</xdr:col>
      <xdr:colOff>177800</xdr:colOff>
      <xdr:row>105</xdr:row>
      <xdr:rowOff>110489</xdr:rowOff>
    </xdr:to>
    <xdr:cxnSp macro="">
      <xdr:nvCxnSpPr>
        <xdr:cNvPr id="883" name="直線コネクタ 882">
          <a:extLst>
            <a:ext uri="{FF2B5EF4-FFF2-40B4-BE49-F238E27FC236}">
              <a16:creationId xmlns:a16="http://schemas.microsoft.com/office/drawing/2014/main" id="{00000000-0008-0000-0E00-000073030000}"/>
            </a:ext>
          </a:extLst>
        </xdr:cNvPr>
        <xdr:cNvCxnSpPr/>
      </xdr:nvCxnSpPr>
      <xdr:spPr>
        <a:xfrm>
          <a:off x="11282680" y="17644111"/>
          <a:ext cx="78994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84" name="n_1aveValue【公民館】&#10;有形固定資産減価償却率">
          <a:extLst>
            <a:ext uri="{FF2B5EF4-FFF2-40B4-BE49-F238E27FC236}">
              <a16:creationId xmlns:a16="http://schemas.microsoft.com/office/drawing/2014/main" id="{00000000-0008-0000-0E00-000074030000}"/>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885" name="n_2aveValue【公民館】&#10;有形固定資産減価償却率">
          <a:extLst>
            <a:ext uri="{FF2B5EF4-FFF2-40B4-BE49-F238E27FC236}">
              <a16:creationId xmlns:a16="http://schemas.microsoft.com/office/drawing/2014/main" id="{00000000-0008-0000-0E00-000075030000}"/>
            </a:ext>
          </a:extLst>
        </xdr:cNvPr>
        <xdr:cNvSpPr txBox="1"/>
      </xdr:nvSpPr>
      <xdr:spPr>
        <a:xfrm>
          <a:off x="1267524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886" name="n_3aveValue【公民館】&#10;有形固定資産減価償却率">
          <a:extLst>
            <a:ext uri="{FF2B5EF4-FFF2-40B4-BE49-F238E27FC236}">
              <a16:creationId xmlns:a16="http://schemas.microsoft.com/office/drawing/2014/main" id="{00000000-0008-0000-0E00-000076030000}"/>
            </a:ext>
          </a:extLst>
        </xdr:cNvPr>
        <xdr:cNvSpPr txBox="1"/>
      </xdr:nvSpPr>
      <xdr:spPr>
        <a:xfrm>
          <a:off x="1190054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87" name="n_4aveValue【公民館】&#10;有形固定資産減価償却率">
          <a:extLst>
            <a:ext uri="{FF2B5EF4-FFF2-40B4-BE49-F238E27FC236}">
              <a16:creationId xmlns:a16="http://schemas.microsoft.com/office/drawing/2014/main" id="{00000000-0008-0000-0E00-000077030000}"/>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7638</xdr:rowOff>
    </xdr:from>
    <xdr:ext cx="405111" cy="259045"/>
    <xdr:sp macro="" textlink="">
      <xdr:nvSpPr>
        <xdr:cNvPr id="888" name="n_1mainValue【公民館】&#10;有形固定資産減価償却率">
          <a:extLst>
            <a:ext uri="{FF2B5EF4-FFF2-40B4-BE49-F238E27FC236}">
              <a16:creationId xmlns:a16="http://schemas.microsoft.com/office/drawing/2014/main" id="{00000000-0008-0000-0E00-000078030000}"/>
            </a:ext>
          </a:extLst>
        </xdr:cNvPr>
        <xdr:cNvSpPr txBox="1"/>
      </xdr:nvSpPr>
      <xdr:spPr>
        <a:xfrm>
          <a:off x="13437244" y="1777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889" name="n_2mainValue【公民館】&#10;有形固定資産減価償却率">
          <a:extLst>
            <a:ext uri="{FF2B5EF4-FFF2-40B4-BE49-F238E27FC236}">
              <a16:creationId xmlns:a16="http://schemas.microsoft.com/office/drawing/2014/main" id="{00000000-0008-0000-0E00-000079030000}"/>
            </a:ext>
          </a:extLst>
        </xdr:cNvPr>
        <xdr:cNvSpPr txBox="1"/>
      </xdr:nvSpPr>
      <xdr:spPr>
        <a:xfrm>
          <a:off x="126752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152416</xdr:rowOff>
    </xdr:from>
    <xdr:ext cx="405111" cy="259045"/>
    <xdr:sp macro="" textlink="">
      <xdr:nvSpPr>
        <xdr:cNvPr id="890" name="n_3mainValue【公民館】&#10;有形固定資産減価償却率">
          <a:extLst>
            <a:ext uri="{FF2B5EF4-FFF2-40B4-BE49-F238E27FC236}">
              <a16:creationId xmlns:a16="http://schemas.microsoft.com/office/drawing/2014/main" id="{00000000-0008-0000-0E00-00007A030000}"/>
            </a:ext>
          </a:extLst>
        </xdr:cNvPr>
        <xdr:cNvSpPr txBox="1"/>
      </xdr:nvSpPr>
      <xdr:spPr>
        <a:xfrm>
          <a:off x="119005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83838</xdr:rowOff>
    </xdr:from>
    <xdr:ext cx="405111" cy="259045"/>
    <xdr:sp macro="" textlink="">
      <xdr:nvSpPr>
        <xdr:cNvPr id="891" name="n_4mainValue【公民館】&#10;有形固定資産減価償却率">
          <a:extLst>
            <a:ext uri="{FF2B5EF4-FFF2-40B4-BE49-F238E27FC236}">
              <a16:creationId xmlns:a16="http://schemas.microsoft.com/office/drawing/2014/main" id="{00000000-0008-0000-0E00-00007B030000}"/>
            </a:ext>
          </a:extLst>
        </xdr:cNvPr>
        <xdr:cNvSpPr txBox="1"/>
      </xdr:nvSpPr>
      <xdr:spPr>
        <a:xfrm>
          <a:off x="1110298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00000000-0008-0000-0E00-000085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00000000-0008-0000-0E00-000090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4" name="【公民館】&#10;一人当たり面積最小値テキスト">
          <a:extLst>
            <a:ext uri="{FF2B5EF4-FFF2-40B4-BE49-F238E27FC236}">
              <a16:creationId xmlns:a16="http://schemas.microsoft.com/office/drawing/2014/main" id="{00000000-0008-0000-0E00-000092030000}"/>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6" name="【公民館】&#10;一人当たり面積最大値テキスト">
          <a:extLst>
            <a:ext uri="{FF2B5EF4-FFF2-40B4-BE49-F238E27FC236}">
              <a16:creationId xmlns:a16="http://schemas.microsoft.com/office/drawing/2014/main" id="{00000000-0008-0000-0E00-000094030000}"/>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918" name="【公民館】&#10;一人当たり面積平均値テキスト">
          <a:extLst>
            <a:ext uri="{FF2B5EF4-FFF2-40B4-BE49-F238E27FC236}">
              <a16:creationId xmlns:a16="http://schemas.microsoft.com/office/drawing/2014/main" id="{00000000-0008-0000-0E00-000096030000}"/>
            </a:ext>
          </a:extLst>
        </xdr:cNvPr>
        <xdr:cNvSpPr txBox="1"/>
      </xdr:nvSpPr>
      <xdr:spPr>
        <a:xfrm>
          <a:off x="19547840" y="1763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19" name="フローチャート: 判断 918">
          <a:extLst>
            <a:ext uri="{FF2B5EF4-FFF2-40B4-BE49-F238E27FC236}">
              <a16:creationId xmlns:a16="http://schemas.microsoft.com/office/drawing/2014/main" id="{00000000-0008-0000-0E00-000097030000}"/>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11685</xdr:rowOff>
    </xdr:from>
    <xdr:to>
      <xdr:col>116</xdr:col>
      <xdr:colOff>114300</xdr:colOff>
      <xdr:row>107</xdr:row>
      <xdr:rowOff>113285</xdr:rowOff>
    </xdr:to>
    <xdr:sp macro="" textlink="">
      <xdr:nvSpPr>
        <xdr:cNvPr id="929" name="楕円 928">
          <a:extLst>
            <a:ext uri="{FF2B5EF4-FFF2-40B4-BE49-F238E27FC236}">
              <a16:creationId xmlns:a16="http://schemas.microsoft.com/office/drawing/2014/main" id="{00000000-0008-0000-0E00-0000A1030000}"/>
            </a:ext>
          </a:extLst>
        </xdr:cNvPr>
        <xdr:cNvSpPr/>
      </xdr:nvSpPr>
      <xdr:spPr>
        <a:xfrm>
          <a:off x="19458940" y="179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161562</xdr:rowOff>
    </xdr:from>
    <xdr:ext cx="469744" cy="259045"/>
    <xdr:sp macro="" textlink="">
      <xdr:nvSpPr>
        <xdr:cNvPr id="930" name="【公民館】&#10;一人当たり面積該当値テキスト">
          <a:extLst>
            <a:ext uri="{FF2B5EF4-FFF2-40B4-BE49-F238E27FC236}">
              <a16:creationId xmlns:a16="http://schemas.microsoft.com/office/drawing/2014/main" id="{00000000-0008-0000-0E00-0000A2030000}"/>
            </a:ext>
          </a:extLst>
        </xdr:cNvPr>
        <xdr:cNvSpPr txBox="1"/>
      </xdr:nvSpPr>
      <xdr:spPr>
        <a:xfrm>
          <a:off x="19547840" y="1793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931" name="楕円 930">
          <a:extLst>
            <a:ext uri="{FF2B5EF4-FFF2-40B4-BE49-F238E27FC236}">
              <a16:creationId xmlns:a16="http://schemas.microsoft.com/office/drawing/2014/main" id="{00000000-0008-0000-0E00-0000A3030000}"/>
            </a:ext>
          </a:extLst>
        </xdr:cNvPr>
        <xdr:cNvSpPr/>
      </xdr:nvSpPr>
      <xdr:spPr>
        <a:xfrm>
          <a:off x="18735040" y="17951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62485</xdr:rowOff>
    </xdr:from>
    <xdr:to>
      <xdr:col>116</xdr:col>
      <xdr:colOff>63500</xdr:colOff>
      <xdr:row>107</xdr:row>
      <xdr:rowOff>64770</xdr:rowOff>
    </xdr:to>
    <xdr:cxnSp macro="">
      <xdr:nvCxnSpPr>
        <xdr:cNvPr id="932" name="直線コネクタ 931">
          <a:extLst>
            <a:ext uri="{FF2B5EF4-FFF2-40B4-BE49-F238E27FC236}">
              <a16:creationId xmlns:a16="http://schemas.microsoft.com/office/drawing/2014/main" id="{00000000-0008-0000-0E00-0000A4030000}"/>
            </a:ext>
          </a:extLst>
        </xdr:cNvPr>
        <xdr:cNvCxnSpPr/>
      </xdr:nvCxnSpPr>
      <xdr:spPr>
        <a:xfrm flipV="1">
          <a:off x="18778220" y="17999965"/>
          <a:ext cx="7315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16256</xdr:rowOff>
    </xdr:from>
    <xdr:to>
      <xdr:col>107</xdr:col>
      <xdr:colOff>101600</xdr:colOff>
      <xdr:row>107</xdr:row>
      <xdr:rowOff>117856</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17937480" y="1795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67056</xdr:rowOff>
    </xdr:to>
    <xdr:cxnSp macro="">
      <xdr:nvCxnSpPr>
        <xdr:cNvPr id="934" name="直線コネクタ 933">
          <a:extLst>
            <a:ext uri="{FF2B5EF4-FFF2-40B4-BE49-F238E27FC236}">
              <a16:creationId xmlns:a16="http://schemas.microsoft.com/office/drawing/2014/main" id="{00000000-0008-0000-0E00-0000A6030000}"/>
            </a:ext>
          </a:extLst>
        </xdr:cNvPr>
        <xdr:cNvCxnSpPr/>
      </xdr:nvCxnSpPr>
      <xdr:spPr>
        <a:xfrm flipV="1">
          <a:off x="17988280" y="1800225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20828</xdr:rowOff>
    </xdr:from>
    <xdr:to>
      <xdr:col>102</xdr:col>
      <xdr:colOff>165100</xdr:colOff>
      <xdr:row>107</xdr:row>
      <xdr:rowOff>122428</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17162780" y="1795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67056</xdr:rowOff>
    </xdr:from>
    <xdr:to>
      <xdr:col>107</xdr:col>
      <xdr:colOff>50800</xdr:colOff>
      <xdr:row>107</xdr:row>
      <xdr:rowOff>71628</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flipV="1">
          <a:off x="17213580" y="1800453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32258</xdr:rowOff>
    </xdr:from>
    <xdr:to>
      <xdr:col>98</xdr:col>
      <xdr:colOff>38100</xdr:colOff>
      <xdr:row>107</xdr:row>
      <xdr:rowOff>133858</xdr:rowOff>
    </xdr:to>
    <xdr:sp macro="" textlink="">
      <xdr:nvSpPr>
        <xdr:cNvPr id="937" name="楕円 936">
          <a:extLst>
            <a:ext uri="{FF2B5EF4-FFF2-40B4-BE49-F238E27FC236}">
              <a16:creationId xmlns:a16="http://schemas.microsoft.com/office/drawing/2014/main" id="{00000000-0008-0000-0E00-0000A9030000}"/>
            </a:ext>
          </a:extLst>
        </xdr:cNvPr>
        <xdr:cNvSpPr/>
      </xdr:nvSpPr>
      <xdr:spPr>
        <a:xfrm>
          <a:off x="16388080" y="179697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71628</xdr:rowOff>
    </xdr:from>
    <xdr:to>
      <xdr:col>102</xdr:col>
      <xdr:colOff>114300</xdr:colOff>
      <xdr:row>107</xdr:row>
      <xdr:rowOff>83058</xdr:rowOff>
    </xdr:to>
    <xdr:cxnSp macro="">
      <xdr:nvCxnSpPr>
        <xdr:cNvPr id="938" name="直線コネクタ 937">
          <a:extLst>
            <a:ext uri="{FF2B5EF4-FFF2-40B4-BE49-F238E27FC236}">
              <a16:creationId xmlns:a16="http://schemas.microsoft.com/office/drawing/2014/main" id="{00000000-0008-0000-0E00-0000AA030000}"/>
            </a:ext>
          </a:extLst>
        </xdr:cNvPr>
        <xdr:cNvCxnSpPr/>
      </xdr:nvCxnSpPr>
      <xdr:spPr>
        <a:xfrm flipV="1">
          <a:off x="16431260" y="18009108"/>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939" name="n_1aveValue【公民館】&#10;一人当たり面積">
          <a:extLst>
            <a:ext uri="{FF2B5EF4-FFF2-40B4-BE49-F238E27FC236}">
              <a16:creationId xmlns:a16="http://schemas.microsoft.com/office/drawing/2014/main" id="{00000000-0008-0000-0E00-0000AB030000}"/>
            </a:ext>
          </a:extLst>
        </xdr:cNvPr>
        <xdr:cNvSpPr txBox="1"/>
      </xdr:nvSpPr>
      <xdr:spPr>
        <a:xfrm>
          <a:off x="18561127" y="175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940" name="n_2aveValue【公民館】&#10;一人当たり面積">
          <a:extLst>
            <a:ext uri="{FF2B5EF4-FFF2-40B4-BE49-F238E27FC236}">
              <a16:creationId xmlns:a16="http://schemas.microsoft.com/office/drawing/2014/main" id="{00000000-0008-0000-0E00-0000AC030000}"/>
            </a:ext>
          </a:extLst>
        </xdr:cNvPr>
        <xdr:cNvSpPr txBox="1"/>
      </xdr:nvSpPr>
      <xdr:spPr>
        <a:xfrm>
          <a:off x="17776267" y="175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941" name="n_3aveValue【公民館】&#10;一人当たり面積">
          <a:extLst>
            <a:ext uri="{FF2B5EF4-FFF2-40B4-BE49-F238E27FC236}">
              <a16:creationId xmlns:a16="http://schemas.microsoft.com/office/drawing/2014/main" id="{00000000-0008-0000-0E00-0000AD030000}"/>
            </a:ext>
          </a:extLst>
        </xdr:cNvPr>
        <xdr:cNvSpPr txBox="1"/>
      </xdr:nvSpPr>
      <xdr:spPr>
        <a:xfrm>
          <a:off x="17001567" y="175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942" name="n_4aveValue【公民館】&#10;一人当たり面積">
          <a:extLst>
            <a:ext uri="{FF2B5EF4-FFF2-40B4-BE49-F238E27FC236}">
              <a16:creationId xmlns:a16="http://schemas.microsoft.com/office/drawing/2014/main" id="{00000000-0008-0000-0E00-0000AE030000}"/>
            </a:ext>
          </a:extLst>
        </xdr:cNvPr>
        <xdr:cNvSpPr txBox="1"/>
      </xdr:nvSpPr>
      <xdr:spPr>
        <a:xfrm>
          <a:off x="16226867"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943" name="n_1mainValue【公民館】&#10;一人当たり面積">
          <a:extLst>
            <a:ext uri="{FF2B5EF4-FFF2-40B4-BE49-F238E27FC236}">
              <a16:creationId xmlns:a16="http://schemas.microsoft.com/office/drawing/2014/main" id="{00000000-0008-0000-0E00-0000AF030000}"/>
            </a:ext>
          </a:extLst>
        </xdr:cNvPr>
        <xdr:cNvSpPr txBox="1"/>
      </xdr:nvSpPr>
      <xdr:spPr>
        <a:xfrm>
          <a:off x="185611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108983</xdr:rowOff>
    </xdr:from>
    <xdr:ext cx="469744" cy="259045"/>
    <xdr:sp macro="" textlink="">
      <xdr:nvSpPr>
        <xdr:cNvPr id="944" name="n_2mainValue【公民館】&#10;一人当たり面積">
          <a:extLst>
            <a:ext uri="{FF2B5EF4-FFF2-40B4-BE49-F238E27FC236}">
              <a16:creationId xmlns:a16="http://schemas.microsoft.com/office/drawing/2014/main" id="{00000000-0008-0000-0E00-0000B0030000}"/>
            </a:ext>
          </a:extLst>
        </xdr:cNvPr>
        <xdr:cNvSpPr txBox="1"/>
      </xdr:nvSpPr>
      <xdr:spPr>
        <a:xfrm>
          <a:off x="17776267" y="1804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113555</xdr:rowOff>
    </xdr:from>
    <xdr:ext cx="469744" cy="259045"/>
    <xdr:sp macro="" textlink="">
      <xdr:nvSpPr>
        <xdr:cNvPr id="945" name="n_3mainValue【公民館】&#10;一人当たり面積">
          <a:extLst>
            <a:ext uri="{FF2B5EF4-FFF2-40B4-BE49-F238E27FC236}">
              <a16:creationId xmlns:a16="http://schemas.microsoft.com/office/drawing/2014/main" id="{00000000-0008-0000-0E00-0000B1030000}"/>
            </a:ext>
          </a:extLst>
        </xdr:cNvPr>
        <xdr:cNvSpPr txBox="1"/>
      </xdr:nvSpPr>
      <xdr:spPr>
        <a:xfrm>
          <a:off x="17001567" y="1805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124985</xdr:rowOff>
    </xdr:from>
    <xdr:ext cx="469744" cy="259045"/>
    <xdr:sp macro="" textlink="">
      <xdr:nvSpPr>
        <xdr:cNvPr id="946" name="n_4mainValue【公民館】&#10;一人当たり面積">
          <a:extLst>
            <a:ext uri="{FF2B5EF4-FFF2-40B4-BE49-F238E27FC236}">
              <a16:creationId xmlns:a16="http://schemas.microsoft.com/office/drawing/2014/main" id="{00000000-0008-0000-0E00-0000B2030000}"/>
            </a:ext>
          </a:extLst>
        </xdr:cNvPr>
        <xdr:cNvSpPr txBox="1"/>
      </xdr:nvSpPr>
      <xdr:spPr>
        <a:xfrm>
          <a:off x="16226867" y="1806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0000000-0008-0000-0E00-0000B3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0000000-0008-0000-0E00-0000B4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0000000-0008-0000-0E00-0000B5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道路、公営住宅</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公民館の有形固定資産減価償却率は、類似団体内平均を上回っており、老朽化が顕著な施設として課題となっている。有形固定資産減価償却率については、特に公営住宅（</a:t>
          </a:r>
          <a:r>
            <a:rPr kumimoji="1" lang="en-US" altLang="ja-JP" sz="1100">
              <a:solidFill>
                <a:schemeClr val="dk1"/>
              </a:solidFill>
              <a:effectLst/>
              <a:latin typeface="+mn-lt"/>
              <a:ea typeface="+mn-ea"/>
              <a:cs typeface="+mn-cs"/>
            </a:rPr>
            <a:t>78.5</a:t>
          </a:r>
          <a:r>
            <a:rPr kumimoji="1" lang="ja-JP" altLang="ja-JP" sz="1100">
              <a:solidFill>
                <a:schemeClr val="dk1"/>
              </a:solidFill>
              <a:effectLst/>
              <a:latin typeface="+mn-lt"/>
              <a:ea typeface="+mn-ea"/>
              <a:cs typeface="+mn-cs"/>
            </a:rPr>
            <a:t>％）及び公民館（</a:t>
          </a:r>
          <a:r>
            <a:rPr kumimoji="1" lang="en-US" altLang="ja-JP" sz="1100">
              <a:solidFill>
                <a:schemeClr val="dk1"/>
              </a:solidFill>
              <a:effectLst/>
              <a:latin typeface="+mn-lt"/>
              <a:ea typeface="+mn-ea"/>
              <a:cs typeface="+mn-cs"/>
            </a:rPr>
            <a:t>76.5</a:t>
          </a:r>
          <a:r>
            <a:rPr kumimoji="1" lang="ja-JP" altLang="ja-JP" sz="1100">
              <a:solidFill>
                <a:schemeClr val="dk1"/>
              </a:solidFill>
              <a:effectLst/>
              <a:latin typeface="+mn-lt"/>
              <a:ea typeface="+mn-ea"/>
              <a:cs typeface="+mn-cs"/>
            </a:rPr>
            <a:t>％）が高く、公共施設マネジメントや個別施設計画等に基づき、施設の長寿命化、集約化・複合化</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を進めていく必要がある。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88,128
85,509
471.51
53,738,363
52,646,853
816,106
27,544,659
57,991,193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242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7439</xdr:rowOff>
    </xdr:from>
    <xdr:to>
      <xdr:col>24</xdr:col>
      <xdr:colOff>114300</xdr:colOff>
      <xdr:row>35</xdr:row>
      <xdr:rowOff>109039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587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30316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5730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125004</xdr:rowOff>
    </xdr:from>
    <xdr:to>
      <xdr:col>20</xdr:col>
      <xdr:colOff>38100</xdr:colOff>
      <xdr:row>35</xdr:row>
      <xdr:rowOff>55154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58247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4354</xdr:rowOff>
    </xdr:from>
    <xdr:to>
      <xdr:col>24</xdr:col>
      <xdr:colOff>63500</xdr:colOff>
      <xdr:row>35</xdr:row>
      <xdr:rowOff>58239</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5871754"/>
          <a:ext cx="73152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69487</xdr:rowOff>
    </xdr:from>
    <xdr:to>
      <xdr:col>15</xdr:col>
      <xdr:colOff>101600</xdr:colOff>
      <xdr:row>34</xdr:row>
      <xdr:rowOff>171087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576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120287</xdr:rowOff>
    </xdr:from>
    <xdr:to>
      <xdr:col>19</xdr:col>
      <xdr:colOff>177800</xdr:colOff>
      <xdr:row>35</xdr:row>
      <xdr:rowOff>4354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5820047"/>
          <a:ext cx="78994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15603</xdr:rowOff>
    </xdr:from>
    <xdr:to>
      <xdr:col>10</xdr:col>
      <xdr:colOff>165100</xdr:colOff>
      <xdr:row>34</xdr:row>
      <xdr:rowOff>117203</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57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66403</xdr:rowOff>
    </xdr:from>
    <xdr:to>
      <xdr:col>15</xdr:col>
      <xdr:colOff>50800</xdr:colOff>
      <xdr:row>34</xdr:row>
      <xdr:rowOff>120287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790700" y="5766163"/>
          <a:ext cx="7747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147865</xdr:rowOff>
    </xdr:from>
    <xdr:to>
      <xdr:col>6</xdr:col>
      <xdr:colOff>38100</xdr:colOff>
      <xdr:row>39</xdr:row>
      <xdr:rowOff>78015</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518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66403</xdr:rowOff>
    </xdr:from>
    <xdr:to>
      <xdr:col>10</xdr:col>
      <xdr:colOff>114300</xdr:colOff>
      <xdr:row>39</xdr:row>
      <xdr:rowOff>27215</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008380" y="5766163"/>
          <a:ext cx="782320" cy="79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633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631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71681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560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16164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133730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5498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69142</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66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9258300" y="64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146558</xdr:rowOff>
    </xdr:from>
    <xdr:to>
      <xdr:col>55</xdr:col>
      <xdr:colOff>50800</xdr:colOff>
      <xdr:row>38</xdr:row>
      <xdr:rowOff>76708</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192260" y="6349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169435</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9258300"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155702</xdr:rowOff>
    </xdr:from>
    <xdr:to>
      <xdr:col>50</xdr:col>
      <xdr:colOff>165100</xdr:colOff>
      <xdr:row>38</xdr:row>
      <xdr:rowOff>85852</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445500" y="6358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25908</xdr:rowOff>
    </xdr:from>
    <xdr:to>
      <xdr:col>55</xdr:col>
      <xdr:colOff>0</xdr:colOff>
      <xdr:row>38</xdr:row>
      <xdr:rowOff>35052</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8496300" y="6396228"/>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164846</xdr:rowOff>
    </xdr:from>
    <xdr:to>
      <xdr:col>46</xdr:col>
      <xdr:colOff>38100</xdr:colOff>
      <xdr:row>38</xdr:row>
      <xdr:rowOff>94996</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670800" y="63675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35052</xdr:rowOff>
    </xdr:from>
    <xdr:to>
      <xdr:col>50</xdr:col>
      <xdr:colOff>114300</xdr:colOff>
      <xdr:row>38</xdr:row>
      <xdr:rowOff>44196</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7713980" y="6405372"/>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xdr:rowOff>
    </xdr:from>
    <xdr:to>
      <xdr:col>41</xdr:col>
      <xdr:colOff>101600</xdr:colOff>
      <xdr:row>38</xdr:row>
      <xdr:rowOff>104140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87324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44196</xdr:rowOff>
    </xdr:from>
    <xdr:to>
      <xdr:col>45</xdr:col>
      <xdr:colOff>177800</xdr:colOff>
      <xdr:row>38</xdr:row>
      <xdr:rowOff>53340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6924040" y="6414516"/>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160274</xdr:rowOff>
    </xdr:from>
    <xdr:to>
      <xdr:col>36</xdr:col>
      <xdr:colOff>165100</xdr:colOff>
      <xdr:row>40</xdr:row>
      <xdr:rowOff>90424</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098540" y="6698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53340</xdr:rowOff>
    </xdr:from>
    <xdr:to>
      <xdr:col>41</xdr:col>
      <xdr:colOff>50800</xdr:colOff>
      <xdr:row>40</xdr:row>
      <xdr:rowOff>39624</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149340" y="6423660"/>
          <a:ext cx="774700" cy="3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8271587" y="660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750958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671202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59373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102379</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827158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111523</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750958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67120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81551</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5937327" y="67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12496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44450</xdr:rowOff>
    </xdr:from>
    <xdr:to>
      <xdr:col>24</xdr:col>
      <xdr:colOff>114300</xdr:colOff>
      <xdr:row>62</xdr:row>
      <xdr:rowOff>146050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03606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22877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124960"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4445</xdr:rowOff>
    </xdr:from>
    <xdr:to>
      <xdr:col>20</xdr:col>
      <xdr:colOff>38100</xdr:colOff>
      <xdr:row>62</xdr:row>
      <xdr:rowOff>106045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312160" y="103981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55245</xdr:rowOff>
    </xdr:from>
    <xdr:to>
      <xdr:col>24</xdr:col>
      <xdr:colOff>63500</xdr:colOff>
      <xdr:row>62</xdr:row>
      <xdr:rowOff>95250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355340" y="10448925"/>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103505</xdr:rowOff>
    </xdr:from>
    <xdr:to>
      <xdr:col>15</xdr:col>
      <xdr:colOff>101600</xdr:colOff>
      <xdr:row>62</xdr:row>
      <xdr:rowOff>33655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514600" y="10329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154305</xdr:rowOff>
    </xdr:from>
    <xdr:to>
      <xdr:col>19</xdr:col>
      <xdr:colOff>177800</xdr:colOff>
      <xdr:row>62</xdr:row>
      <xdr:rowOff>55245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565400" y="10380345"/>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92075</xdr:rowOff>
    </xdr:from>
    <xdr:to>
      <xdr:col>10</xdr:col>
      <xdr:colOff>165100</xdr:colOff>
      <xdr:row>62</xdr:row>
      <xdr:rowOff>22225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739900" y="1031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142875</xdr:rowOff>
    </xdr:from>
    <xdr:to>
      <xdr:col>15</xdr:col>
      <xdr:colOff>50800</xdr:colOff>
      <xdr:row>61</xdr:row>
      <xdr:rowOff>154305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790700" y="1036891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48260</xdr:rowOff>
    </xdr:from>
    <xdr:to>
      <xdr:col>6</xdr:col>
      <xdr:colOff>38100</xdr:colOff>
      <xdr:row>61</xdr:row>
      <xdr:rowOff>149860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965200" y="10274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99060</xdr:rowOff>
    </xdr:from>
    <xdr:to>
      <xdr:col>10</xdr:col>
      <xdr:colOff>114300</xdr:colOff>
      <xdr:row>61</xdr:row>
      <xdr:rowOff>142875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008380" y="1032510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3857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97172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17056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24782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38570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13352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1100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140987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3630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9258300" y="1035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86360</xdr:rowOff>
    </xdr:from>
    <xdr:to>
      <xdr:col>55</xdr:col>
      <xdr:colOff>50800</xdr:colOff>
      <xdr:row>62</xdr:row>
      <xdr:rowOff>16510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192260" y="10312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109237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9258300"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92075</xdr:rowOff>
    </xdr:from>
    <xdr:to>
      <xdr:col>50</xdr:col>
      <xdr:colOff>165100</xdr:colOff>
      <xdr:row>62</xdr:row>
      <xdr:rowOff>22225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445500" y="1031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137160</xdr:rowOff>
    </xdr:from>
    <xdr:to>
      <xdr:col>55</xdr:col>
      <xdr:colOff>0</xdr:colOff>
      <xdr:row>61</xdr:row>
      <xdr:rowOff>142875</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496300" y="10363200"/>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97790</xdr:rowOff>
    </xdr:from>
    <xdr:to>
      <xdr:col>46</xdr:col>
      <xdr:colOff>38100</xdr:colOff>
      <xdr:row>62</xdr:row>
      <xdr:rowOff>27940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670800" y="10323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142875</xdr:rowOff>
    </xdr:from>
    <xdr:to>
      <xdr:col>50</xdr:col>
      <xdr:colOff>114300</xdr:colOff>
      <xdr:row>61</xdr:row>
      <xdr:rowOff>148590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7713980" y="1036891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105410</xdr:rowOff>
    </xdr:from>
    <xdr:to>
      <xdr:col>41</xdr:col>
      <xdr:colOff>101600</xdr:colOff>
      <xdr:row>62</xdr:row>
      <xdr:rowOff>35560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873240" y="10331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148590</xdr:rowOff>
    </xdr:from>
    <xdr:to>
      <xdr:col>45</xdr:col>
      <xdr:colOff>177800</xdr:colOff>
      <xdr:row>61</xdr:row>
      <xdr:rowOff>156210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924040" y="1037463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111125</xdr:rowOff>
    </xdr:from>
    <xdr:to>
      <xdr:col>36</xdr:col>
      <xdr:colOff>165100</xdr:colOff>
      <xdr:row>62</xdr:row>
      <xdr:rowOff>41275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098540" y="10337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156210</xdr:rowOff>
    </xdr:from>
    <xdr:to>
      <xdr:col>41</xdr:col>
      <xdr:colOff>50800</xdr:colOff>
      <xdr:row>61</xdr:row>
      <xdr:rowOff>161925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149340" y="1038225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827158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750958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6712027" y="105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5937327" y="1049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38752</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8271587" y="100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44467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750958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52087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6712027"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57802</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5937327" y="101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124960" y="13453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7399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99313</xdr:rowOff>
    </xdr:from>
    <xdr:to>
      <xdr:col>24</xdr:col>
      <xdr:colOff>114300</xdr:colOff>
      <xdr:row>85</xdr:row>
      <xdr:rowOff>29463</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036060" y="14181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77740</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124960" y="141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62737</xdr:rowOff>
    </xdr:from>
    <xdr:to>
      <xdr:col>20</xdr:col>
      <xdr:colOff>38100</xdr:colOff>
      <xdr:row>84</xdr:row>
      <xdr:rowOff>164337</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312160" y="141444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113537</xdr:rowOff>
    </xdr:from>
    <xdr:to>
      <xdr:col>24</xdr:col>
      <xdr:colOff>63500</xdr:colOff>
      <xdr:row>84</xdr:row>
      <xdr:rowOff>150113</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355340" y="14195297"/>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23876</xdr:rowOff>
    </xdr:from>
    <xdr:to>
      <xdr:col>15</xdr:col>
      <xdr:colOff>101600</xdr:colOff>
      <xdr:row>84</xdr:row>
      <xdr:rowOff>125476</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514600" y="141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74676</xdr:rowOff>
    </xdr:from>
    <xdr:to>
      <xdr:col>19</xdr:col>
      <xdr:colOff>177800</xdr:colOff>
      <xdr:row>84</xdr:row>
      <xdr:rowOff>113537</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565400" y="14156436"/>
          <a:ext cx="78994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170180</xdr:rowOff>
    </xdr:from>
    <xdr:to>
      <xdr:col>10</xdr:col>
      <xdr:colOff>165100</xdr:colOff>
      <xdr:row>84</xdr:row>
      <xdr:rowOff>100330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739900" y="1408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49530</xdr:rowOff>
    </xdr:from>
    <xdr:to>
      <xdr:col>15</xdr:col>
      <xdr:colOff>50800</xdr:colOff>
      <xdr:row>84</xdr:row>
      <xdr:rowOff>74676</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790700" y="14131290"/>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49022</xdr:rowOff>
    </xdr:from>
    <xdr:to>
      <xdr:col>6</xdr:col>
      <xdr:colOff>38100</xdr:colOff>
      <xdr:row>83</xdr:row>
      <xdr:rowOff>150622</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965200" y="139631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99822</xdr:rowOff>
    </xdr:from>
    <xdr:to>
      <xdr:col>10</xdr:col>
      <xdr:colOff>114300</xdr:colOff>
      <xdr:row>84</xdr:row>
      <xdr:rowOff>49530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008380" y="14013942"/>
          <a:ext cx="78232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17056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385704" y="1335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6110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8363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155464</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170564" y="1423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116603</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385704" y="1419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91457</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611004" y="1417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141749</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836304" y="14055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9258300" y="14023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166370</xdr:rowOff>
    </xdr:from>
    <xdr:to>
      <xdr:col>55</xdr:col>
      <xdr:colOff>50800</xdr:colOff>
      <xdr:row>86</xdr:row>
      <xdr:rowOff>96520</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9192260" y="14415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81297</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9258300" y="1433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166370</xdr:rowOff>
    </xdr:from>
    <xdr:to>
      <xdr:col>50</xdr:col>
      <xdr:colOff>165100</xdr:colOff>
      <xdr:row>86</xdr:row>
      <xdr:rowOff>96520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8445500" y="14415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45720</xdr:rowOff>
    </xdr:from>
    <xdr:to>
      <xdr:col>55</xdr:col>
      <xdr:colOff>0</xdr:colOff>
      <xdr:row>86</xdr:row>
      <xdr:rowOff>45720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8496300" y="144627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166370</xdr:rowOff>
    </xdr:from>
    <xdr:to>
      <xdr:col>46</xdr:col>
      <xdr:colOff>38100</xdr:colOff>
      <xdr:row>86</xdr:row>
      <xdr:rowOff>96520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7670800" y="14415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45720</xdr:rowOff>
    </xdr:from>
    <xdr:to>
      <xdr:col>50</xdr:col>
      <xdr:colOff>114300</xdr:colOff>
      <xdr:row>86</xdr:row>
      <xdr:rowOff>45720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7713980" y="144627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162561</xdr:rowOff>
    </xdr:from>
    <xdr:to>
      <xdr:col>41</xdr:col>
      <xdr:colOff>101600</xdr:colOff>
      <xdr:row>86</xdr:row>
      <xdr:rowOff>92711</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6873240" y="144119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41911</xdr:rowOff>
    </xdr:from>
    <xdr:to>
      <xdr:col>45</xdr:col>
      <xdr:colOff>177800</xdr:colOff>
      <xdr:row>86</xdr:row>
      <xdr:rowOff>45720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6924040" y="1445895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166370</xdr:rowOff>
    </xdr:from>
    <xdr:to>
      <xdr:col>36</xdr:col>
      <xdr:colOff>165100</xdr:colOff>
      <xdr:row>86</xdr:row>
      <xdr:rowOff>96520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098540" y="14415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41911</xdr:rowOff>
    </xdr:from>
    <xdr:to>
      <xdr:col>41</xdr:col>
      <xdr:colOff>50800</xdr:colOff>
      <xdr:row>86</xdr:row>
      <xdr:rowOff>45720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149340" y="14458951"/>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827158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7509587" y="1395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6712027" y="139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59373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87647</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8271587" y="1450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87647</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7509587" y="1450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83838</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6712027" y="1450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87647</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5937327" y="1450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124960" y="17373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6350</xdr:rowOff>
    </xdr:from>
    <xdr:to>
      <xdr:col>24</xdr:col>
      <xdr:colOff>114300</xdr:colOff>
      <xdr:row>102</xdr:row>
      <xdr:rowOff>107950</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036060" y="17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29227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124960" y="1696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139700</xdr:rowOff>
    </xdr:from>
    <xdr:to>
      <xdr:col>20</xdr:col>
      <xdr:colOff>38100</xdr:colOff>
      <xdr:row>102</xdr:row>
      <xdr:rowOff>69850</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312160" y="17071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19050</xdr:rowOff>
    </xdr:from>
    <xdr:to>
      <xdr:col>24</xdr:col>
      <xdr:colOff>63500</xdr:colOff>
      <xdr:row>102</xdr:row>
      <xdr:rowOff>57150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355340" y="1711833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101600</xdr:rowOff>
    </xdr:from>
    <xdr:to>
      <xdr:col>15</xdr:col>
      <xdr:colOff>101600</xdr:colOff>
      <xdr:row>102</xdr:row>
      <xdr:rowOff>31750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514600" y="1703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152400</xdr:rowOff>
    </xdr:from>
    <xdr:to>
      <xdr:col>19</xdr:col>
      <xdr:colOff>177800</xdr:colOff>
      <xdr:row>102</xdr:row>
      <xdr:rowOff>19050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565400" y="1708404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63500</xdr:rowOff>
    </xdr:from>
    <xdr:to>
      <xdr:col>10</xdr:col>
      <xdr:colOff>165100</xdr:colOff>
      <xdr:row>101</xdr:row>
      <xdr:rowOff>165100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739900" y="1699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114300</xdr:rowOff>
    </xdr:from>
    <xdr:to>
      <xdr:col>15</xdr:col>
      <xdr:colOff>50800</xdr:colOff>
      <xdr:row>101</xdr:row>
      <xdr:rowOff>152400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790700" y="1704594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25400</xdr:rowOff>
    </xdr:from>
    <xdr:to>
      <xdr:col>6</xdr:col>
      <xdr:colOff>38100</xdr:colOff>
      <xdr:row>101</xdr:row>
      <xdr:rowOff>127000</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965200" y="16957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76200</xdr:rowOff>
    </xdr:from>
    <xdr:to>
      <xdr:col>10</xdr:col>
      <xdr:colOff>114300</xdr:colOff>
      <xdr:row>101</xdr:row>
      <xdr:rowOff>114300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008380" y="1700784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17056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385704" y="1744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611004"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836304" y="1739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86377</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170564" y="1685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48277</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385704" y="1681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10177</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611004" y="1677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143527</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836304" y="1673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0000000-0008-0000-0F00-0000C7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00000000-0008-0000-0F00-0000C9010000}"/>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00000000-0008-0000-0F00-0000CB010000}"/>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00000000-0008-0000-0F00-0000CD010000}"/>
            </a:ext>
          </a:extLst>
        </xdr:cNvPr>
        <xdr:cNvSpPr txBox="1"/>
      </xdr:nvSpPr>
      <xdr:spPr>
        <a:xfrm>
          <a:off x="9258300" y="1763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135889</xdr:rowOff>
    </xdr:from>
    <xdr:to>
      <xdr:col>55</xdr:col>
      <xdr:colOff>50800</xdr:colOff>
      <xdr:row>104</xdr:row>
      <xdr:rowOff>66039</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192260" y="17402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158766</xdr:rowOff>
    </xdr:from>
    <xdr:ext cx="469744" cy="259045"/>
    <xdr:sp macro="" textlink="">
      <xdr:nvSpPr>
        <xdr:cNvPr id="473" name="【市民会館】&#10;一人当たり面積該当値テキスト">
          <a:extLst>
            <a:ext uri="{FF2B5EF4-FFF2-40B4-BE49-F238E27FC236}">
              <a16:creationId xmlns:a16="http://schemas.microsoft.com/office/drawing/2014/main" id="{00000000-0008-0000-0F00-0000D9010000}"/>
            </a:ext>
          </a:extLst>
        </xdr:cNvPr>
        <xdr:cNvSpPr txBox="1"/>
      </xdr:nvSpPr>
      <xdr:spPr>
        <a:xfrm>
          <a:off x="9258300" y="1725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147320</xdr:rowOff>
    </xdr:from>
    <xdr:to>
      <xdr:col>50</xdr:col>
      <xdr:colOff>165100</xdr:colOff>
      <xdr:row>104</xdr:row>
      <xdr:rowOff>77470</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445500" y="1741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15239</xdr:rowOff>
    </xdr:from>
    <xdr:to>
      <xdr:col>55</xdr:col>
      <xdr:colOff>0</xdr:colOff>
      <xdr:row>104</xdr:row>
      <xdr:rowOff>26670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8496300" y="17449799"/>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154939</xdr:rowOff>
    </xdr:from>
    <xdr:to>
      <xdr:col>46</xdr:col>
      <xdr:colOff>38100</xdr:colOff>
      <xdr:row>104</xdr:row>
      <xdr:rowOff>85089</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670800" y="17421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26670</xdr:rowOff>
    </xdr:from>
    <xdr:to>
      <xdr:col>50</xdr:col>
      <xdr:colOff>114300</xdr:colOff>
      <xdr:row>104</xdr:row>
      <xdr:rowOff>34289</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7713980" y="17461230"/>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170180</xdr:rowOff>
    </xdr:from>
    <xdr:to>
      <xdr:col>41</xdr:col>
      <xdr:colOff>101600</xdr:colOff>
      <xdr:row>104</xdr:row>
      <xdr:rowOff>100330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873240" y="1743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34289</xdr:rowOff>
    </xdr:from>
    <xdr:to>
      <xdr:col>45</xdr:col>
      <xdr:colOff>177800</xdr:colOff>
      <xdr:row>104</xdr:row>
      <xdr:rowOff>49530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6924040" y="17468849"/>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10161</xdr:rowOff>
    </xdr:from>
    <xdr:to>
      <xdr:col>36</xdr:col>
      <xdr:colOff>165100</xdr:colOff>
      <xdr:row>104</xdr:row>
      <xdr:rowOff>111761</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6098540" y="174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49530</xdr:rowOff>
    </xdr:from>
    <xdr:to>
      <xdr:col>41</xdr:col>
      <xdr:colOff>50800</xdr:colOff>
      <xdr:row>104</xdr:row>
      <xdr:rowOff>60961</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6149340" y="17484090"/>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00000000-0008-0000-0F00-0000E2010000}"/>
            </a:ext>
          </a:extLst>
        </xdr:cNvPr>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00000000-0008-0000-0F00-0000E3010000}"/>
            </a:ext>
          </a:extLst>
        </xdr:cNvPr>
        <xdr:cNvSpPr txBox="1"/>
      </xdr:nvSpPr>
      <xdr:spPr>
        <a:xfrm>
          <a:off x="7509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a:extLst>
            <a:ext uri="{FF2B5EF4-FFF2-40B4-BE49-F238E27FC236}">
              <a16:creationId xmlns:a16="http://schemas.microsoft.com/office/drawing/2014/main" id="{00000000-0008-0000-0F00-0000E4010000}"/>
            </a:ext>
          </a:extLst>
        </xdr:cNvPr>
        <xdr:cNvSpPr txBox="1"/>
      </xdr:nvSpPr>
      <xdr:spPr>
        <a:xfrm>
          <a:off x="671202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a:extLst>
            <a:ext uri="{FF2B5EF4-FFF2-40B4-BE49-F238E27FC236}">
              <a16:creationId xmlns:a16="http://schemas.microsoft.com/office/drawing/2014/main" id="{00000000-0008-0000-0F00-0000E5010000}"/>
            </a:ext>
          </a:extLst>
        </xdr:cNvPr>
        <xdr:cNvSpPr txBox="1"/>
      </xdr:nvSpPr>
      <xdr:spPr>
        <a:xfrm>
          <a:off x="59373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93997</xdr:rowOff>
    </xdr:from>
    <xdr:ext cx="469744" cy="259045"/>
    <xdr:sp macro="" textlink="">
      <xdr:nvSpPr>
        <xdr:cNvPr id="486" name="n_1mainValue【市民会館】&#10;一人当たり面積">
          <a:extLst>
            <a:ext uri="{FF2B5EF4-FFF2-40B4-BE49-F238E27FC236}">
              <a16:creationId xmlns:a16="http://schemas.microsoft.com/office/drawing/2014/main" id="{00000000-0008-0000-0F00-0000E6010000}"/>
            </a:ext>
          </a:extLst>
        </xdr:cNvPr>
        <xdr:cNvSpPr txBox="1"/>
      </xdr:nvSpPr>
      <xdr:spPr>
        <a:xfrm>
          <a:off x="8271587" y="171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101616</xdr:rowOff>
    </xdr:from>
    <xdr:ext cx="469744" cy="259045"/>
    <xdr:sp macro="" textlink="">
      <xdr:nvSpPr>
        <xdr:cNvPr id="487" name="n_2mainValue【市民会館】&#10;一人当たり面積">
          <a:extLst>
            <a:ext uri="{FF2B5EF4-FFF2-40B4-BE49-F238E27FC236}">
              <a16:creationId xmlns:a16="http://schemas.microsoft.com/office/drawing/2014/main" id="{00000000-0008-0000-0F00-0000E7010000}"/>
            </a:ext>
          </a:extLst>
        </xdr:cNvPr>
        <xdr:cNvSpPr txBox="1"/>
      </xdr:nvSpPr>
      <xdr:spPr>
        <a:xfrm>
          <a:off x="7509587" y="1720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116857</xdr:rowOff>
    </xdr:from>
    <xdr:ext cx="469744" cy="259045"/>
    <xdr:sp macro="" textlink="">
      <xdr:nvSpPr>
        <xdr:cNvPr id="488" name="n_3mainValue【市民会館】&#10;一人当たり面積">
          <a:extLst>
            <a:ext uri="{FF2B5EF4-FFF2-40B4-BE49-F238E27FC236}">
              <a16:creationId xmlns:a16="http://schemas.microsoft.com/office/drawing/2014/main" id="{00000000-0008-0000-0F00-0000E8010000}"/>
            </a:ext>
          </a:extLst>
        </xdr:cNvPr>
        <xdr:cNvSpPr txBox="1"/>
      </xdr:nvSpPr>
      <xdr:spPr>
        <a:xfrm>
          <a:off x="6712027" y="1721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128288</xdr:rowOff>
    </xdr:from>
    <xdr:ext cx="469744" cy="259045"/>
    <xdr:sp macro="" textlink="">
      <xdr:nvSpPr>
        <xdr:cNvPr id="489" name="n_4mainValue【市民会館】&#10;一人当たり面積">
          <a:extLst>
            <a:ext uri="{FF2B5EF4-FFF2-40B4-BE49-F238E27FC236}">
              <a16:creationId xmlns:a16="http://schemas.microsoft.com/office/drawing/2014/main" id="{00000000-0008-0000-0F00-0000E9010000}"/>
            </a:ext>
          </a:extLst>
        </xdr:cNvPr>
        <xdr:cNvSpPr txBox="1"/>
      </xdr:nvSpPr>
      <xdr:spPr>
        <a:xfrm>
          <a:off x="5937327" y="1722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4414500" y="6327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149497</xdr:rowOff>
    </xdr:from>
    <xdr:to>
      <xdr:col>85</xdr:col>
      <xdr:colOff>177800</xdr:colOff>
      <xdr:row>39</xdr:row>
      <xdr:rowOff>79647</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325600" y="651981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127924</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4414500" y="649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80917</xdr:rowOff>
    </xdr:from>
    <xdr:to>
      <xdr:col>81</xdr:col>
      <xdr:colOff>101600</xdr:colOff>
      <xdr:row>39</xdr:row>
      <xdr:rowOff>11067</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578840" y="6451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131717</xdr:rowOff>
    </xdr:from>
    <xdr:to>
      <xdr:col>85</xdr:col>
      <xdr:colOff>127000</xdr:colOff>
      <xdr:row>39</xdr:row>
      <xdr:rowOff>28847</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3629640" y="6502037"/>
          <a:ext cx="746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10704</xdr:rowOff>
    </xdr:from>
    <xdr:to>
      <xdr:col>76</xdr:col>
      <xdr:colOff>165100</xdr:colOff>
      <xdr:row>38</xdr:row>
      <xdr:rowOff>112304</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804140" y="63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61504</xdr:rowOff>
    </xdr:from>
    <xdr:to>
      <xdr:col>81</xdr:col>
      <xdr:colOff>50800</xdr:colOff>
      <xdr:row>38</xdr:row>
      <xdr:rowOff>131717</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854940" y="6431824"/>
          <a:ext cx="7747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111942</xdr:rowOff>
    </xdr:from>
    <xdr:to>
      <xdr:col>72</xdr:col>
      <xdr:colOff>38100</xdr:colOff>
      <xdr:row>38</xdr:row>
      <xdr:rowOff>42092</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2029440" y="63146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162741</xdr:rowOff>
    </xdr:from>
    <xdr:to>
      <xdr:col>76</xdr:col>
      <xdr:colOff>114300</xdr:colOff>
      <xdr:row>38</xdr:row>
      <xdr:rowOff>61504</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072620" y="6365421"/>
          <a:ext cx="78232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36830</xdr:rowOff>
    </xdr:from>
    <xdr:to>
      <xdr:col>67</xdr:col>
      <xdr:colOff>101600</xdr:colOff>
      <xdr:row>37</xdr:row>
      <xdr:rowOff>138430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123188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37</xdr:row>
      <xdr:rowOff>162741</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1282680" y="6290310"/>
          <a:ext cx="78994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437244"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19005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110298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2194</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4372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128831</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752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1900544" y="609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10298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19547840" y="666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160762</xdr:rowOff>
    </xdr:from>
    <xdr:to>
      <xdr:col>116</xdr:col>
      <xdr:colOff>114300</xdr:colOff>
      <xdr:row>39</xdr:row>
      <xdr:rowOff>90912</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9458940" y="6531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12189</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19547840" y="638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170047</xdr:rowOff>
    </xdr:from>
    <xdr:to>
      <xdr:col>112</xdr:col>
      <xdr:colOff>38100</xdr:colOff>
      <xdr:row>39</xdr:row>
      <xdr:rowOff>100197</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8735040" y="65403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40112</xdr:rowOff>
    </xdr:from>
    <xdr:to>
      <xdr:col>116</xdr:col>
      <xdr:colOff>63500</xdr:colOff>
      <xdr:row>39</xdr:row>
      <xdr:rowOff>49397</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8778220" y="6578072"/>
          <a:ext cx="73152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7192</xdr:rowOff>
    </xdr:from>
    <xdr:to>
      <xdr:col>107</xdr:col>
      <xdr:colOff>101600</xdr:colOff>
      <xdr:row>39</xdr:row>
      <xdr:rowOff>108792</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7937480" y="654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49397</xdr:rowOff>
    </xdr:from>
    <xdr:to>
      <xdr:col>111</xdr:col>
      <xdr:colOff>177800</xdr:colOff>
      <xdr:row>39</xdr:row>
      <xdr:rowOff>57992</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7988280" y="6587357"/>
          <a:ext cx="78994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12034</xdr:rowOff>
    </xdr:from>
    <xdr:to>
      <xdr:col>102</xdr:col>
      <xdr:colOff>165100</xdr:colOff>
      <xdr:row>39</xdr:row>
      <xdr:rowOff>113634</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7162780" y="654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57992</xdr:rowOff>
    </xdr:from>
    <xdr:to>
      <xdr:col>107</xdr:col>
      <xdr:colOff>50800</xdr:colOff>
      <xdr:row>39</xdr:row>
      <xdr:rowOff>62834</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7213580" y="6595952"/>
          <a:ext cx="774700" cy="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17140</xdr:rowOff>
    </xdr:from>
    <xdr:to>
      <xdr:col>98</xdr:col>
      <xdr:colOff>38100</xdr:colOff>
      <xdr:row>39</xdr:row>
      <xdr:rowOff>118740</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6388080" y="6555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62834</xdr:rowOff>
    </xdr:from>
    <xdr:to>
      <xdr:col>102</xdr:col>
      <xdr:colOff>114300</xdr:colOff>
      <xdr:row>39</xdr:row>
      <xdr:rowOff>67940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6431260" y="6600794"/>
          <a:ext cx="78232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528811" y="677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7766811" y="68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6969251" y="67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73295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6194551" y="677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116724</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496495" y="631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125319</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7734495" y="632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130161</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6936935" y="633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135267</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6162235" y="633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F00-000076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0000000-0008-0000-0F00-00007802000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00000000-0008-0000-0F00-00007A020000}"/>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F00-00007C020000}"/>
            </a:ext>
          </a:extLst>
        </xdr:cNvPr>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83094</xdr:rowOff>
    </xdr:from>
    <xdr:to>
      <xdr:col>85</xdr:col>
      <xdr:colOff>177800</xdr:colOff>
      <xdr:row>62</xdr:row>
      <xdr:rowOff>13244</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4325600" y="103091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61521</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F00-000088020000}"/>
            </a:ext>
          </a:extLst>
        </xdr:cNvPr>
        <xdr:cNvSpPr txBox="1"/>
      </xdr:nvSpPr>
      <xdr:spPr>
        <a:xfrm>
          <a:off x="14414500"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7983</xdr:rowOff>
    </xdr:from>
    <xdr:to>
      <xdr:col>81</xdr:col>
      <xdr:colOff>101600</xdr:colOff>
      <xdr:row>61</xdr:row>
      <xdr:rowOff>109583</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357884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58783</xdr:rowOff>
    </xdr:from>
    <xdr:to>
      <xdr:col>85</xdr:col>
      <xdr:colOff>127000</xdr:colOff>
      <xdr:row>61</xdr:row>
      <xdr:rowOff>133894</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3629640" y="10284823"/>
          <a:ext cx="74676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7983</xdr:rowOff>
    </xdr:from>
    <xdr:to>
      <xdr:col>76</xdr:col>
      <xdr:colOff>165100</xdr:colOff>
      <xdr:row>61</xdr:row>
      <xdr:rowOff>109583</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280414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58783</xdr:rowOff>
    </xdr:from>
    <xdr:to>
      <xdr:col>81</xdr:col>
      <xdr:colOff>50800</xdr:colOff>
      <xdr:row>61</xdr:row>
      <xdr:rowOff>58783</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854940" y="1028482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2029440" y="102002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21227</xdr:rowOff>
    </xdr:from>
    <xdr:to>
      <xdr:col>76</xdr:col>
      <xdr:colOff>114300</xdr:colOff>
      <xdr:row>61</xdr:row>
      <xdr:rowOff>58783</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072620" y="10247267"/>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104322</xdr:rowOff>
    </xdr:from>
    <xdr:to>
      <xdr:col>67</xdr:col>
      <xdr:colOff>101600</xdr:colOff>
      <xdr:row>61</xdr:row>
      <xdr:rowOff>34472</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1231880" y="10162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155122</xdr:rowOff>
    </xdr:from>
    <xdr:to>
      <xdr:col>71</xdr:col>
      <xdr:colOff>177800</xdr:colOff>
      <xdr:row>61</xdr:row>
      <xdr:rowOff>21227</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1282680" y="10213522"/>
          <a:ext cx="78994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43724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75244"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110298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100710</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437244" y="10326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100710</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75244" y="10326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1900544"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25599</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1102984" y="1025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F00-0000B1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F00-0000B3020000}"/>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F00-0000B5020000}"/>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F00-0000B7020000}"/>
            </a:ext>
          </a:extLst>
        </xdr:cNvPr>
        <xdr:cNvSpPr txBox="1"/>
      </xdr:nvSpPr>
      <xdr:spPr>
        <a:xfrm>
          <a:off x="19547840" y="10330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945894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29227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F00-0000C3020000}"/>
            </a:ext>
          </a:extLst>
        </xdr:cNvPr>
        <xdr:cNvSpPr txBox="1"/>
      </xdr:nvSpPr>
      <xdr:spPr>
        <a:xfrm>
          <a:off x="19547840"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17235</xdr:rowOff>
    </xdr:from>
    <xdr:to>
      <xdr:col>112</xdr:col>
      <xdr:colOff>38100</xdr:colOff>
      <xdr:row>61</xdr:row>
      <xdr:rowOff>118835</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8735040" y="10243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61</xdr:row>
      <xdr:rowOff>68035</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flipV="1">
          <a:off x="18778220" y="10283190"/>
          <a:ext cx="7315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28122</xdr:rowOff>
    </xdr:from>
    <xdr:to>
      <xdr:col>107</xdr:col>
      <xdr:colOff>101600</xdr:colOff>
      <xdr:row>61</xdr:row>
      <xdr:rowOff>129722</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793748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68035</xdr:rowOff>
    </xdr:from>
    <xdr:to>
      <xdr:col>111</xdr:col>
      <xdr:colOff>177800</xdr:colOff>
      <xdr:row>61</xdr:row>
      <xdr:rowOff>78922</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17988280" y="10294075"/>
          <a:ext cx="78994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39007</xdr:rowOff>
    </xdr:from>
    <xdr:to>
      <xdr:col>102</xdr:col>
      <xdr:colOff>165100</xdr:colOff>
      <xdr:row>61</xdr:row>
      <xdr:rowOff>140607</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716278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78922</xdr:rowOff>
    </xdr:from>
    <xdr:to>
      <xdr:col>107</xdr:col>
      <xdr:colOff>50800</xdr:colOff>
      <xdr:row>61</xdr:row>
      <xdr:rowOff>89807</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17213580" y="10304962"/>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39007</xdr:rowOff>
    </xdr:from>
    <xdr:to>
      <xdr:col>98</xdr:col>
      <xdr:colOff>38100</xdr:colOff>
      <xdr:row>61</xdr:row>
      <xdr:rowOff>140607</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6388080" y="102650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89807</xdr:rowOff>
    </xdr:from>
    <xdr:to>
      <xdr:col>102</xdr:col>
      <xdr:colOff>114300</xdr:colOff>
      <xdr:row>61</xdr:row>
      <xdr:rowOff>89807</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6431260" y="1031584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8561127" y="10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7776267" y="10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70015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62268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135362</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8561127" y="1002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146249</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7776267" y="1003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157134</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7001567" y="1004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157134</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6226867" y="1004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F00-0000EB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00000000-0008-0000-0F00-0000ED020000}"/>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0000000-0008-0000-0F00-0000EF020000}"/>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F00-0000F1020000}"/>
            </a:ext>
          </a:extLst>
        </xdr:cNvPr>
        <xdr:cNvSpPr txBox="1"/>
      </xdr:nvSpPr>
      <xdr:spPr>
        <a:xfrm>
          <a:off x="14414500" y="1367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25400</xdr:rowOff>
    </xdr:from>
    <xdr:to>
      <xdr:col>85</xdr:col>
      <xdr:colOff>177800</xdr:colOff>
      <xdr:row>85</xdr:row>
      <xdr:rowOff>127000</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4325600" y="142748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3827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F00-0000FD020000}"/>
            </a:ext>
          </a:extLst>
        </xdr:cNvPr>
        <xdr:cNvSpPr txBox="1"/>
      </xdr:nvSpPr>
      <xdr:spPr>
        <a:xfrm>
          <a:off x="144145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25400</xdr:rowOff>
    </xdr:from>
    <xdr:to>
      <xdr:col>81</xdr:col>
      <xdr:colOff>101600</xdr:colOff>
      <xdr:row>85</xdr:row>
      <xdr:rowOff>127000</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357884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76200</xdr:rowOff>
    </xdr:from>
    <xdr:to>
      <xdr:col>85</xdr:col>
      <xdr:colOff>127000</xdr:colOff>
      <xdr:row>85</xdr:row>
      <xdr:rowOff>76200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3629640" y="1432560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12064</xdr:rowOff>
    </xdr:from>
    <xdr:to>
      <xdr:col>76</xdr:col>
      <xdr:colOff>165100</xdr:colOff>
      <xdr:row>85</xdr:row>
      <xdr:rowOff>113664</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280414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62864</xdr:rowOff>
    </xdr:from>
    <xdr:to>
      <xdr:col>81</xdr:col>
      <xdr:colOff>50800</xdr:colOff>
      <xdr:row>85</xdr:row>
      <xdr:rowOff>76200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2854940" y="14312264"/>
          <a:ext cx="7747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10161</xdr:rowOff>
    </xdr:from>
    <xdr:to>
      <xdr:col>72</xdr:col>
      <xdr:colOff>38100</xdr:colOff>
      <xdr:row>85</xdr:row>
      <xdr:rowOff>111761</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029440" y="142595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60961</xdr:rowOff>
    </xdr:from>
    <xdr:to>
      <xdr:col>76</xdr:col>
      <xdr:colOff>114300</xdr:colOff>
      <xdr:row>85</xdr:row>
      <xdr:rowOff>62864</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2072620" y="14310361"/>
          <a:ext cx="78232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168275</xdr:rowOff>
    </xdr:from>
    <xdr:to>
      <xdr:col>67</xdr:col>
      <xdr:colOff>101600</xdr:colOff>
      <xdr:row>85</xdr:row>
      <xdr:rowOff>98425</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1231880" y="14250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47625</xdr:rowOff>
    </xdr:from>
    <xdr:to>
      <xdr:col>71</xdr:col>
      <xdr:colOff>177800</xdr:colOff>
      <xdr:row>85</xdr:row>
      <xdr:rowOff>60961</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1282680" y="14297025"/>
          <a:ext cx="78994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F00-000006030000}"/>
            </a:ext>
          </a:extLst>
        </xdr:cNvPr>
        <xdr:cNvSpPr txBox="1"/>
      </xdr:nvSpPr>
      <xdr:spPr>
        <a:xfrm>
          <a:off x="13437244" y="1357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F00-000007030000}"/>
            </a:ext>
          </a:extLst>
        </xdr:cNvPr>
        <xdr:cNvSpPr txBox="1"/>
      </xdr:nvSpPr>
      <xdr:spPr>
        <a:xfrm>
          <a:off x="126752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F00-000008030000}"/>
            </a:ext>
          </a:extLst>
        </xdr:cNvPr>
        <xdr:cNvSpPr txBox="1"/>
      </xdr:nvSpPr>
      <xdr:spPr>
        <a:xfrm>
          <a:off x="119005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F00-000009030000}"/>
            </a:ext>
          </a:extLst>
        </xdr:cNvPr>
        <xdr:cNvSpPr txBox="1"/>
      </xdr:nvSpPr>
      <xdr:spPr>
        <a:xfrm>
          <a:off x="1110298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118127</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4372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104791</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752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102888</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F00-00000C030000}"/>
            </a:ext>
          </a:extLst>
        </xdr:cNvPr>
        <xdr:cNvSpPr txBox="1"/>
      </xdr:nvSpPr>
      <xdr:spPr>
        <a:xfrm>
          <a:off x="119005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89552</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F00-00000D030000}"/>
            </a:ext>
          </a:extLst>
        </xdr:cNvPr>
        <xdr:cNvSpPr txBox="1"/>
      </xdr:nvSpPr>
      <xdr:spPr>
        <a:xfrm>
          <a:off x="1110298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0000000-0008-0000-0F00-000020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00000000-0008-0000-0F00-000022030000}"/>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00000000-0008-0000-0F00-000024030000}"/>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00000000-0008-0000-0F00-000026030000}"/>
            </a:ext>
          </a:extLst>
        </xdr:cNvPr>
        <xdr:cNvSpPr txBox="1"/>
      </xdr:nvSpPr>
      <xdr:spPr>
        <a:xfrm>
          <a:off x="19547840" y="1379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xdr:rowOff>
    </xdr:from>
    <xdr:to>
      <xdr:col>116</xdr:col>
      <xdr:colOff>114300</xdr:colOff>
      <xdr:row>82</xdr:row>
      <xdr:rowOff>117475</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945894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38752</xdr:rowOff>
    </xdr:from>
    <xdr:ext cx="469744" cy="259045"/>
    <xdr:sp macro="" textlink="">
      <xdr:nvSpPr>
        <xdr:cNvPr id="818" name="【消防施設】&#10;一人当たり面積該当値テキスト">
          <a:extLst>
            <a:ext uri="{FF2B5EF4-FFF2-40B4-BE49-F238E27FC236}">
              <a16:creationId xmlns:a16="http://schemas.microsoft.com/office/drawing/2014/main" id="{00000000-0008-0000-0F00-000032030000}"/>
            </a:ext>
          </a:extLst>
        </xdr:cNvPr>
        <xdr:cNvSpPr txBox="1"/>
      </xdr:nvSpPr>
      <xdr:spPr>
        <a:xfrm>
          <a:off x="19547840" y="1361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38736</xdr:rowOff>
    </xdr:from>
    <xdr:to>
      <xdr:col>112</xdr:col>
      <xdr:colOff>38100</xdr:colOff>
      <xdr:row>82</xdr:row>
      <xdr:rowOff>140336</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8735040" y="137852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66675</xdr:rowOff>
    </xdr:from>
    <xdr:to>
      <xdr:col>116</xdr:col>
      <xdr:colOff>63500</xdr:colOff>
      <xdr:row>82</xdr:row>
      <xdr:rowOff>89536</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18778220" y="13813155"/>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44450</xdr:rowOff>
    </xdr:from>
    <xdr:to>
      <xdr:col>107</xdr:col>
      <xdr:colOff>101600</xdr:colOff>
      <xdr:row>82</xdr:row>
      <xdr:rowOff>146050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793748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89536</xdr:rowOff>
    </xdr:from>
    <xdr:to>
      <xdr:col>111</xdr:col>
      <xdr:colOff>177800</xdr:colOff>
      <xdr:row>82</xdr:row>
      <xdr:rowOff>95250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17988280" y="13836016"/>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73025</xdr:rowOff>
    </xdr:from>
    <xdr:to>
      <xdr:col>102</xdr:col>
      <xdr:colOff>165100</xdr:colOff>
      <xdr:row>83</xdr:row>
      <xdr:rowOff>3175</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7162780" y="1381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95250</xdr:rowOff>
    </xdr:from>
    <xdr:to>
      <xdr:col>107</xdr:col>
      <xdr:colOff>50800</xdr:colOff>
      <xdr:row>82</xdr:row>
      <xdr:rowOff>123825</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17213580" y="1384173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78739</xdr:rowOff>
    </xdr:from>
    <xdr:to>
      <xdr:col>98</xdr:col>
      <xdr:colOff>38100</xdr:colOff>
      <xdr:row>83</xdr:row>
      <xdr:rowOff>8889</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6388080" y="13825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123825</xdr:rowOff>
    </xdr:from>
    <xdr:to>
      <xdr:col>102</xdr:col>
      <xdr:colOff>114300</xdr:colOff>
      <xdr:row>82</xdr:row>
      <xdr:rowOff>129539</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16431260" y="13870305"/>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00000000-0008-0000-0F00-00003B030000}"/>
            </a:ext>
          </a:extLst>
        </xdr:cNvPr>
        <xdr:cNvSpPr txBox="1"/>
      </xdr:nvSpPr>
      <xdr:spPr>
        <a:xfrm>
          <a:off x="18561127" y="138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00000000-0008-0000-0F00-00003C030000}"/>
            </a:ext>
          </a:extLst>
        </xdr:cNvPr>
        <xdr:cNvSpPr txBox="1"/>
      </xdr:nvSpPr>
      <xdr:spPr>
        <a:xfrm>
          <a:off x="17776267"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829" name="n_3aveValue【消防施設】&#10;一人当たり面積">
          <a:extLst>
            <a:ext uri="{FF2B5EF4-FFF2-40B4-BE49-F238E27FC236}">
              <a16:creationId xmlns:a16="http://schemas.microsoft.com/office/drawing/2014/main" id="{00000000-0008-0000-0F00-00003D030000}"/>
            </a:ext>
          </a:extLst>
        </xdr:cNvPr>
        <xdr:cNvSpPr txBox="1"/>
      </xdr:nvSpPr>
      <xdr:spPr>
        <a:xfrm>
          <a:off x="17001567" y="139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00000000-0008-0000-0F00-00003E030000}"/>
            </a:ext>
          </a:extLst>
        </xdr:cNvPr>
        <xdr:cNvSpPr txBox="1"/>
      </xdr:nvSpPr>
      <xdr:spPr>
        <a:xfrm>
          <a:off x="1622686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156863</xdr:rowOff>
    </xdr:from>
    <xdr:ext cx="469744" cy="259045"/>
    <xdr:sp macro="" textlink="">
      <xdr:nvSpPr>
        <xdr:cNvPr id="831" name="n_1mainValue【消防施設】&#10;一人当たり面積">
          <a:extLst>
            <a:ext uri="{FF2B5EF4-FFF2-40B4-BE49-F238E27FC236}">
              <a16:creationId xmlns:a16="http://schemas.microsoft.com/office/drawing/2014/main" id="{00000000-0008-0000-0F00-00003F030000}"/>
            </a:ext>
          </a:extLst>
        </xdr:cNvPr>
        <xdr:cNvSpPr txBox="1"/>
      </xdr:nvSpPr>
      <xdr:spPr>
        <a:xfrm>
          <a:off x="18561127"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137177</xdr:rowOff>
    </xdr:from>
    <xdr:ext cx="469744" cy="259045"/>
    <xdr:sp macro="" textlink="">
      <xdr:nvSpPr>
        <xdr:cNvPr id="832" name="n_2mainValue【消防施設】&#10;一人当たり面積">
          <a:extLst>
            <a:ext uri="{FF2B5EF4-FFF2-40B4-BE49-F238E27FC236}">
              <a16:creationId xmlns:a16="http://schemas.microsoft.com/office/drawing/2014/main" id="{00000000-0008-0000-0F00-000040030000}"/>
            </a:ext>
          </a:extLst>
        </xdr:cNvPr>
        <xdr:cNvSpPr txBox="1"/>
      </xdr:nvSpPr>
      <xdr:spPr>
        <a:xfrm>
          <a:off x="17776267" y="1388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19702</xdr:rowOff>
    </xdr:from>
    <xdr:ext cx="469744" cy="259045"/>
    <xdr:sp macro="" textlink="">
      <xdr:nvSpPr>
        <xdr:cNvPr id="833" name="n_3mainValue【消防施設】&#10;一人当たり面積">
          <a:extLst>
            <a:ext uri="{FF2B5EF4-FFF2-40B4-BE49-F238E27FC236}">
              <a16:creationId xmlns:a16="http://schemas.microsoft.com/office/drawing/2014/main" id="{00000000-0008-0000-0F00-000041030000}"/>
            </a:ext>
          </a:extLst>
        </xdr:cNvPr>
        <xdr:cNvSpPr txBox="1"/>
      </xdr:nvSpPr>
      <xdr:spPr>
        <a:xfrm>
          <a:off x="17001567" y="1359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xdr:rowOff>
    </xdr:from>
    <xdr:ext cx="469744" cy="259045"/>
    <xdr:sp macro="" textlink="">
      <xdr:nvSpPr>
        <xdr:cNvPr id="834" name="n_4mainValue【消防施設】&#10;一人当たり面積">
          <a:extLst>
            <a:ext uri="{FF2B5EF4-FFF2-40B4-BE49-F238E27FC236}">
              <a16:creationId xmlns:a16="http://schemas.microsoft.com/office/drawing/2014/main" id="{00000000-0008-0000-0F00-000042030000}"/>
            </a:ext>
          </a:extLst>
        </xdr:cNvPr>
        <xdr:cNvSpPr txBox="1"/>
      </xdr:nvSpPr>
      <xdr:spPr>
        <a:xfrm>
          <a:off x="16226867" y="1391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00000000-0008-0000-0F00-00005B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00000000-0008-0000-0F00-00005D030000}"/>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00000000-0008-0000-0F00-00005F030000}"/>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5" name="【庁舎】&#10;有形固定資産減価償却率平均値テキスト">
          <a:extLst>
            <a:ext uri="{FF2B5EF4-FFF2-40B4-BE49-F238E27FC236}">
              <a16:creationId xmlns:a16="http://schemas.microsoft.com/office/drawing/2014/main" id="{00000000-0008-0000-0F00-000061030000}"/>
            </a:ext>
          </a:extLst>
        </xdr:cNvPr>
        <xdr:cNvSpPr txBox="1"/>
      </xdr:nvSpPr>
      <xdr:spPr>
        <a:xfrm>
          <a:off x="1441450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66221</xdr:rowOff>
    </xdr:from>
    <xdr:to>
      <xdr:col>85</xdr:col>
      <xdr:colOff>177800</xdr:colOff>
      <xdr:row>102</xdr:row>
      <xdr:rowOff>167821</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4325600" y="1716550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89098</xdr:rowOff>
    </xdr:from>
    <xdr:ext cx="405111" cy="259045"/>
    <xdr:sp macro="" textlink="">
      <xdr:nvSpPr>
        <xdr:cNvPr id="877" name="【庁舎】&#10;有形固定資産減価償却率該当値テキスト">
          <a:extLst>
            <a:ext uri="{FF2B5EF4-FFF2-40B4-BE49-F238E27FC236}">
              <a16:creationId xmlns:a16="http://schemas.microsoft.com/office/drawing/2014/main" id="{00000000-0008-0000-0F00-00006D030000}"/>
            </a:ext>
          </a:extLst>
        </xdr:cNvPr>
        <xdr:cNvSpPr txBox="1"/>
      </xdr:nvSpPr>
      <xdr:spPr>
        <a:xfrm>
          <a:off x="14414500" y="1702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31931</xdr:rowOff>
    </xdr:from>
    <xdr:to>
      <xdr:col>81</xdr:col>
      <xdr:colOff>101600</xdr:colOff>
      <xdr:row>102</xdr:row>
      <xdr:rowOff>133531</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3578840" y="171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82731</xdr:rowOff>
    </xdr:from>
    <xdr:to>
      <xdr:col>85</xdr:col>
      <xdr:colOff>127000</xdr:colOff>
      <xdr:row>102</xdr:row>
      <xdr:rowOff>117021</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3629640" y="17182011"/>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165826</xdr:rowOff>
    </xdr:from>
    <xdr:to>
      <xdr:col>76</xdr:col>
      <xdr:colOff>165100</xdr:colOff>
      <xdr:row>102</xdr:row>
      <xdr:rowOff>95976</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2804140" y="17097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45176</xdr:rowOff>
    </xdr:from>
    <xdr:to>
      <xdr:col>81</xdr:col>
      <xdr:colOff>50800</xdr:colOff>
      <xdr:row>102</xdr:row>
      <xdr:rowOff>82731</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2854940" y="17144456"/>
          <a:ext cx="7747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133169</xdr:rowOff>
    </xdr:from>
    <xdr:to>
      <xdr:col>72</xdr:col>
      <xdr:colOff>38100</xdr:colOff>
      <xdr:row>102</xdr:row>
      <xdr:rowOff>63319</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2029440" y="17064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12519</xdr:rowOff>
    </xdr:from>
    <xdr:to>
      <xdr:col>76</xdr:col>
      <xdr:colOff>114300</xdr:colOff>
      <xdr:row>102</xdr:row>
      <xdr:rowOff>45176</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2072620" y="17111799"/>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93980</xdr:rowOff>
    </xdr:from>
    <xdr:to>
      <xdr:col>67</xdr:col>
      <xdr:colOff>101600</xdr:colOff>
      <xdr:row>102</xdr:row>
      <xdr:rowOff>24130</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1231880" y="17025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144780</xdr:rowOff>
    </xdr:from>
    <xdr:to>
      <xdr:col>71</xdr:col>
      <xdr:colOff>177800</xdr:colOff>
      <xdr:row>102</xdr:row>
      <xdr:rowOff>12519</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1282680" y="17076420"/>
          <a:ext cx="78994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86" name="n_1aveValue【庁舎】&#10;有形固定資産減価償却率">
          <a:extLst>
            <a:ext uri="{FF2B5EF4-FFF2-40B4-BE49-F238E27FC236}">
              <a16:creationId xmlns:a16="http://schemas.microsoft.com/office/drawing/2014/main" id="{00000000-0008-0000-0F00-000076030000}"/>
            </a:ext>
          </a:extLst>
        </xdr:cNvPr>
        <xdr:cNvSpPr txBox="1"/>
      </xdr:nvSpPr>
      <xdr:spPr>
        <a:xfrm>
          <a:off x="13437244" y="1754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7" name="n_2aveValue【庁舎】&#10;有形固定資産減価償却率">
          <a:extLst>
            <a:ext uri="{FF2B5EF4-FFF2-40B4-BE49-F238E27FC236}">
              <a16:creationId xmlns:a16="http://schemas.microsoft.com/office/drawing/2014/main" id="{00000000-0008-0000-0F00-000077030000}"/>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88" name="n_3aveValue【庁舎】&#10;有形固定資産減価償却率">
          <a:extLst>
            <a:ext uri="{FF2B5EF4-FFF2-40B4-BE49-F238E27FC236}">
              <a16:creationId xmlns:a16="http://schemas.microsoft.com/office/drawing/2014/main" id="{00000000-0008-0000-0F00-000078030000}"/>
            </a:ext>
          </a:extLst>
        </xdr:cNvPr>
        <xdr:cNvSpPr txBox="1"/>
      </xdr:nvSpPr>
      <xdr:spPr>
        <a:xfrm>
          <a:off x="11900544" y="175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9" name="n_4aveValue【庁舎】&#10;有形固定資産減価償却率">
          <a:extLst>
            <a:ext uri="{FF2B5EF4-FFF2-40B4-BE49-F238E27FC236}">
              <a16:creationId xmlns:a16="http://schemas.microsoft.com/office/drawing/2014/main" id="{00000000-0008-0000-0F00-000079030000}"/>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150058</xdr:rowOff>
    </xdr:from>
    <xdr:ext cx="405111" cy="259045"/>
    <xdr:sp macro="" textlink="">
      <xdr:nvSpPr>
        <xdr:cNvPr id="890" name="n_1mainValue【庁舎】&#10;有形固定資産減価償却率">
          <a:extLst>
            <a:ext uri="{FF2B5EF4-FFF2-40B4-BE49-F238E27FC236}">
              <a16:creationId xmlns:a16="http://schemas.microsoft.com/office/drawing/2014/main" id="{00000000-0008-0000-0F00-00007A030000}"/>
            </a:ext>
          </a:extLst>
        </xdr:cNvPr>
        <xdr:cNvSpPr txBox="1"/>
      </xdr:nvSpPr>
      <xdr:spPr>
        <a:xfrm>
          <a:off x="13437244" y="1691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112503</xdr:rowOff>
    </xdr:from>
    <xdr:ext cx="405111" cy="259045"/>
    <xdr:sp macro="" textlink="">
      <xdr:nvSpPr>
        <xdr:cNvPr id="891" name="n_2mainValue【庁舎】&#10;有形固定資産減価償却率">
          <a:extLst>
            <a:ext uri="{FF2B5EF4-FFF2-40B4-BE49-F238E27FC236}">
              <a16:creationId xmlns:a16="http://schemas.microsoft.com/office/drawing/2014/main" id="{00000000-0008-0000-0F00-00007B030000}"/>
            </a:ext>
          </a:extLst>
        </xdr:cNvPr>
        <xdr:cNvSpPr txBox="1"/>
      </xdr:nvSpPr>
      <xdr:spPr>
        <a:xfrm>
          <a:off x="12675244" y="1687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79846</xdr:rowOff>
    </xdr:from>
    <xdr:ext cx="405111" cy="259045"/>
    <xdr:sp macro="" textlink="">
      <xdr:nvSpPr>
        <xdr:cNvPr id="892" name="n_3mainValue【庁舎】&#10;有形固定資産減価償却率">
          <a:extLst>
            <a:ext uri="{FF2B5EF4-FFF2-40B4-BE49-F238E27FC236}">
              <a16:creationId xmlns:a16="http://schemas.microsoft.com/office/drawing/2014/main" id="{00000000-0008-0000-0F00-00007C030000}"/>
            </a:ext>
          </a:extLst>
        </xdr:cNvPr>
        <xdr:cNvSpPr txBox="1"/>
      </xdr:nvSpPr>
      <xdr:spPr>
        <a:xfrm>
          <a:off x="11900544" y="1684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40657</xdr:rowOff>
    </xdr:from>
    <xdr:ext cx="405111" cy="259045"/>
    <xdr:sp macro="" textlink="">
      <xdr:nvSpPr>
        <xdr:cNvPr id="893" name="n_4mainValue【庁舎】&#10;有形固定資産減価償却率">
          <a:extLst>
            <a:ext uri="{FF2B5EF4-FFF2-40B4-BE49-F238E27FC236}">
              <a16:creationId xmlns:a16="http://schemas.microsoft.com/office/drawing/2014/main" id="{00000000-0008-0000-0F00-00007D030000}"/>
            </a:ext>
          </a:extLst>
        </xdr:cNvPr>
        <xdr:cNvSpPr txBox="1"/>
      </xdr:nvSpPr>
      <xdr:spPr>
        <a:xfrm>
          <a:off x="11102984" y="1680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F00-000097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00000000-0008-0000-0F00-000099030000}"/>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00000000-0008-0000-0F00-00009B030000}"/>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00000000-0008-0000-0F00-00009D030000}"/>
            </a:ext>
          </a:extLst>
        </xdr:cNvPr>
        <xdr:cNvSpPr txBox="1"/>
      </xdr:nvSpPr>
      <xdr:spPr>
        <a:xfrm>
          <a:off x="19547840" y="177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9458940" y="17717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138084</xdr:rowOff>
    </xdr:from>
    <xdr:ext cx="469744" cy="259045"/>
    <xdr:sp macro="" textlink="">
      <xdr:nvSpPr>
        <xdr:cNvPr id="937" name="【庁舎】&#10;一人当たり面積該当値テキスト">
          <a:extLst>
            <a:ext uri="{FF2B5EF4-FFF2-40B4-BE49-F238E27FC236}">
              <a16:creationId xmlns:a16="http://schemas.microsoft.com/office/drawing/2014/main" id="{00000000-0008-0000-0F00-0000A9030000}"/>
            </a:ext>
          </a:extLst>
        </xdr:cNvPr>
        <xdr:cNvSpPr txBox="1"/>
      </xdr:nvSpPr>
      <xdr:spPr>
        <a:xfrm>
          <a:off x="19547840" y="1757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125005</xdr:rowOff>
    </xdr:from>
    <xdr:to>
      <xdr:col>112</xdr:col>
      <xdr:colOff>38100</xdr:colOff>
      <xdr:row>106</xdr:row>
      <xdr:rowOff>55155</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18735040" y="177272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166007</xdr:rowOff>
    </xdr:from>
    <xdr:to>
      <xdr:col>116</xdr:col>
      <xdr:colOff>63500</xdr:colOff>
      <xdr:row>106</xdr:row>
      <xdr:rowOff>4355</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18778220" y="17768207"/>
          <a:ext cx="73152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134801</xdr:rowOff>
    </xdr:from>
    <xdr:to>
      <xdr:col>107</xdr:col>
      <xdr:colOff>101600</xdr:colOff>
      <xdr:row>106</xdr:row>
      <xdr:rowOff>64951</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7937480" y="17737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4355</xdr:rowOff>
    </xdr:from>
    <xdr:to>
      <xdr:col>111</xdr:col>
      <xdr:colOff>177800</xdr:colOff>
      <xdr:row>106</xdr:row>
      <xdr:rowOff>14151</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17988280" y="17774195"/>
          <a:ext cx="78994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144599</xdr:rowOff>
    </xdr:from>
    <xdr:to>
      <xdr:col>102</xdr:col>
      <xdr:colOff>165100</xdr:colOff>
      <xdr:row>106</xdr:row>
      <xdr:rowOff>74749</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7162780" y="17746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xdr:rowOff>
    </xdr:from>
    <xdr:to>
      <xdr:col>107</xdr:col>
      <xdr:colOff>50800</xdr:colOff>
      <xdr:row>106</xdr:row>
      <xdr:rowOff>23949</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7213580" y="17783991"/>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6388080" y="1775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23949</xdr:rowOff>
    </xdr:from>
    <xdr:to>
      <xdr:col>102</xdr:col>
      <xdr:colOff>114300</xdr:colOff>
      <xdr:row>106</xdr:row>
      <xdr:rowOff>30480</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flipV="1">
          <a:off x="16431260" y="17793789"/>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00000000-0008-0000-0F00-0000B2030000}"/>
            </a:ext>
          </a:extLst>
        </xdr:cNvPr>
        <xdr:cNvSpPr txBox="1"/>
      </xdr:nvSpPr>
      <xdr:spPr>
        <a:xfrm>
          <a:off x="1856112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a:extLst>
            <a:ext uri="{FF2B5EF4-FFF2-40B4-BE49-F238E27FC236}">
              <a16:creationId xmlns:a16="http://schemas.microsoft.com/office/drawing/2014/main" id="{00000000-0008-0000-0F00-0000B3030000}"/>
            </a:ext>
          </a:extLst>
        </xdr:cNvPr>
        <xdr:cNvSpPr txBox="1"/>
      </xdr:nvSpPr>
      <xdr:spPr>
        <a:xfrm>
          <a:off x="17776267" y="1794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48" name="n_3aveValue【庁舎】&#10;一人当たり面積">
          <a:extLst>
            <a:ext uri="{FF2B5EF4-FFF2-40B4-BE49-F238E27FC236}">
              <a16:creationId xmlns:a16="http://schemas.microsoft.com/office/drawing/2014/main" id="{00000000-0008-0000-0F00-0000B4030000}"/>
            </a:ext>
          </a:extLst>
        </xdr:cNvPr>
        <xdr:cNvSpPr txBox="1"/>
      </xdr:nvSpPr>
      <xdr:spPr>
        <a:xfrm>
          <a:off x="170015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49" name="n_4aveValue【庁舎】&#10;一人当たり面積">
          <a:extLst>
            <a:ext uri="{FF2B5EF4-FFF2-40B4-BE49-F238E27FC236}">
              <a16:creationId xmlns:a16="http://schemas.microsoft.com/office/drawing/2014/main" id="{00000000-0008-0000-0F00-0000B5030000}"/>
            </a:ext>
          </a:extLst>
        </xdr:cNvPr>
        <xdr:cNvSpPr txBox="1"/>
      </xdr:nvSpPr>
      <xdr:spPr>
        <a:xfrm>
          <a:off x="16226867" y="179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71682</xdr:rowOff>
    </xdr:from>
    <xdr:ext cx="469744" cy="259045"/>
    <xdr:sp macro="" textlink="">
      <xdr:nvSpPr>
        <xdr:cNvPr id="950" name="n_1mainValue【庁舎】&#10;一人当たり面積">
          <a:extLst>
            <a:ext uri="{FF2B5EF4-FFF2-40B4-BE49-F238E27FC236}">
              <a16:creationId xmlns:a16="http://schemas.microsoft.com/office/drawing/2014/main" id="{00000000-0008-0000-0F00-0000B6030000}"/>
            </a:ext>
          </a:extLst>
        </xdr:cNvPr>
        <xdr:cNvSpPr txBox="1"/>
      </xdr:nvSpPr>
      <xdr:spPr>
        <a:xfrm>
          <a:off x="18561127" y="1750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81478</xdr:rowOff>
    </xdr:from>
    <xdr:ext cx="469744" cy="259045"/>
    <xdr:sp macro="" textlink="">
      <xdr:nvSpPr>
        <xdr:cNvPr id="951" name="n_2mainValue【庁舎】&#10;一人当たり面積">
          <a:extLst>
            <a:ext uri="{FF2B5EF4-FFF2-40B4-BE49-F238E27FC236}">
              <a16:creationId xmlns:a16="http://schemas.microsoft.com/office/drawing/2014/main" id="{00000000-0008-0000-0F00-0000B7030000}"/>
            </a:ext>
          </a:extLst>
        </xdr:cNvPr>
        <xdr:cNvSpPr txBox="1"/>
      </xdr:nvSpPr>
      <xdr:spPr>
        <a:xfrm>
          <a:off x="17776267" y="1751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91276</xdr:rowOff>
    </xdr:from>
    <xdr:ext cx="469744" cy="259045"/>
    <xdr:sp macro="" textlink="">
      <xdr:nvSpPr>
        <xdr:cNvPr id="952" name="n_3mainValue【庁舎】&#10;一人当たり面積">
          <a:extLst>
            <a:ext uri="{FF2B5EF4-FFF2-40B4-BE49-F238E27FC236}">
              <a16:creationId xmlns:a16="http://schemas.microsoft.com/office/drawing/2014/main" id="{00000000-0008-0000-0F00-0000B8030000}"/>
            </a:ext>
          </a:extLst>
        </xdr:cNvPr>
        <xdr:cNvSpPr txBox="1"/>
      </xdr:nvSpPr>
      <xdr:spPr>
        <a:xfrm>
          <a:off x="17001567" y="1752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953" name="n_4mainValue【庁舎】&#10;一人当たり面積">
          <a:extLst>
            <a:ext uri="{FF2B5EF4-FFF2-40B4-BE49-F238E27FC236}">
              <a16:creationId xmlns:a16="http://schemas.microsoft.com/office/drawing/2014/main" id="{00000000-0008-0000-0F00-0000B9030000}"/>
            </a:ext>
          </a:extLst>
        </xdr:cNvPr>
        <xdr:cNvSpPr txBox="1"/>
      </xdr:nvSpPr>
      <xdr:spPr>
        <a:xfrm>
          <a:off x="162268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F00-0000BC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図書館、市民会館及び庁舎を除く</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項目の有形固定資産減価償却率は、類似団体内平均を上回っており、老朽化が顕著な施設として課題となっている。</a:t>
          </a:r>
          <a:endParaRPr lang="ja-JP" altLang="ja-JP" sz="1400">
            <a:effectLst/>
          </a:endParaRPr>
        </a:p>
        <a:p>
          <a:r>
            <a:rPr kumimoji="1" lang="ja-JP" altLang="ja-JP" sz="1100">
              <a:solidFill>
                <a:schemeClr val="dk1"/>
              </a:solidFill>
              <a:effectLst/>
              <a:latin typeface="+mn-lt"/>
              <a:ea typeface="+mn-ea"/>
              <a:cs typeface="+mn-cs"/>
            </a:rPr>
            <a:t>　消防施設については、三原西消防署庁舎整備事業や消防団屯所統廃合・集約化事業を実施しており、今後、有形固定資産減価償却率が減少する見込みである。他の項目においても、引き続き公共施設マネジメントや個別施設計画等に基づき、施設の長寿命化、集約化・複合化</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88,128
85,509
471.51
53,738,363
52,646,853
816,106
27,544,659
57,991,193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0.53</a:t>
          </a:r>
          <a:r>
            <a:rPr kumimoji="1" lang="ja-JP" altLang="ja-JP" sz="1100">
              <a:solidFill>
                <a:schemeClr val="dk1"/>
              </a:solidFill>
              <a:effectLst/>
              <a:latin typeface="+mn-lt"/>
              <a:ea typeface="+mn-ea"/>
              <a:cs typeface="+mn-cs"/>
            </a:rPr>
            <a:t>と長期的に微減傾向となっており、類似団体内平均より</a:t>
          </a:r>
          <a:r>
            <a:rPr kumimoji="1" lang="en-US" altLang="ja-JP" sz="1100">
              <a:solidFill>
                <a:schemeClr val="dk1"/>
              </a:solidFill>
              <a:effectLst/>
              <a:latin typeface="+mn-lt"/>
              <a:ea typeface="+mn-ea"/>
              <a:cs typeface="+mn-cs"/>
            </a:rPr>
            <a:t>0.17</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市町村民税は前年度に比べて</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となっており、地方税全体でも前年度に比べて</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いるため</a:t>
          </a:r>
          <a:r>
            <a:rPr kumimoji="1" lang="ja-JP" altLang="ja-JP" sz="1100">
              <a:solidFill>
                <a:schemeClr val="dk1"/>
              </a:solidFill>
              <a:effectLst/>
              <a:latin typeface="+mn-lt"/>
              <a:ea typeface="+mn-ea"/>
              <a:cs typeface="+mn-cs"/>
            </a:rPr>
            <a:t>、財政状況は依然として厳しい状況である。今後も税収の確保に努めるとともに事務事業の見直し等により歳出削減に努める。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108655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）は減少しているが、人件費</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及び公債費</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）がいずれも</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ているため、義務的経費は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経常経費充当一般財源</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しているため、経常収支比率は</a:t>
          </a:r>
          <a:r>
            <a:rPr kumimoji="1" lang="en-US" altLang="ja-JP" sz="1100">
              <a:solidFill>
                <a:schemeClr val="dk1"/>
              </a:solidFill>
              <a:effectLst/>
              <a:latin typeface="+mn-lt"/>
              <a:ea typeface="+mn-ea"/>
              <a:cs typeface="+mn-cs"/>
            </a:rPr>
            <a:t>95.4</a:t>
          </a:r>
          <a:r>
            <a:rPr kumimoji="1" lang="ja-JP" altLang="ja-JP" sz="1100">
              <a:solidFill>
                <a:schemeClr val="dk1"/>
              </a:solidFill>
              <a:effectLst/>
              <a:latin typeface="+mn-lt"/>
              <a:ea typeface="+mn-ea"/>
              <a:cs typeface="+mn-cs"/>
            </a:rPr>
            <a:t>％で前年度より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ポイント増加し、類似団体内平均を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今後も地方債の積極的な繰上償還の実施により、公債費の縮減を図り、経常収支比率を</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％未満にすることを目標とする。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82804</xdr:rowOff>
    </xdr:from>
    <xdr:to>
      <xdr:col>23</xdr:col>
      <xdr:colOff>133350</xdr:colOff>
      <xdr:row>64</xdr:row>
      <xdr:rowOff>102108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5560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64</xdr:row>
      <xdr:rowOff>82804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79176"/>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64</xdr:row>
      <xdr:rowOff>82804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79176"/>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64</xdr:row>
      <xdr:rowOff>82804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9500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23385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32004</xdr:rowOff>
    </xdr:from>
    <xdr:to>
      <xdr:col>19</xdr:col>
      <xdr:colOff>184150</xdr:colOff>
      <xdr:row>64</xdr:row>
      <xdr:rowOff>133604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118381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9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32004</xdr:rowOff>
    </xdr:from>
    <xdr:to>
      <xdr:col>11</xdr:col>
      <xdr:colOff>82550</xdr:colOff>
      <xdr:row>64</xdr:row>
      <xdr:rowOff>133604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a:t>
          </a:r>
          <a:r>
            <a:rPr kumimoji="1" lang="ja-JP" altLang="en-US" sz="1100">
              <a:solidFill>
                <a:schemeClr val="dk1"/>
              </a:solidFill>
              <a:effectLst/>
              <a:latin typeface="+mn-lt"/>
              <a:ea typeface="+mn-ea"/>
              <a:cs typeface="+mn-cs"/>
            </a:rPr>
            <a:t>べ、物件</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％減）が減少したが、</a:t>
          </a:r>
          <a:r>
            <a:rPr kumimoji="1" lang="ja-JP" altLang="en-US" sz="1100">
              <a:solidFill>
                <a:schemeClr val="dk1"/>
              </a:solidFill>
              <a:effectLst/>
              <a:latin typeface="+mn-lt"/>
              <a:ea typeface="+mn-ea"/>
              <a:cs typeface="+mn-cs"/>
            </a:rPr>
            <a:t>人</a:t>
          </a:r>
          <a:r>
            <a:rPr kumimoji="1" lang="ja-JP" altLang="ja-JP" sz="1100">
              <a:solidFill>
                <a:schemeClr val="dk1"/>
              </a:solidFill>
              <a:effectLst/>
              <a:latin typeface="+mn-lt"/>
              <a:ea typeface="+mn-ea"/>
              <a:cs typeface="+mn-cs"/>
            </a:rPr>
            <a:t>件費（</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％増）及び維持補修費（</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％増）がいずれも増加したことにより、人口１人当たり人件費・物件費等が増加している。</a:t>
          </a:r>
          <a:endParaRPr lang="ja-JP" altLang="ja-JP" sz="1400">
            <a:effectLst/>
          </a:endParaRPr>
        </a:p>
        <a:p>
          <a:r>
            <a:rPr kumimoji="1" lang="ja-JP" altLang="ja-JP" sz="1100">
              <a:solidFill>
                <a:schemeClr val="dk1"/>
              </a:solidFill>
              <a:effectLst/>
              <a:latin typeface="+mn-lt"/>
              <a:ea typeface="+mn-ea"/>
              <a:cs typeface="+mn-cs"/>
            </a:rPr>
            <a:t>　今後も引き続き、定員管理適正化計画の着実な実施等による人件費の削減や、指定管理者の拡大、民間委託、事業の抜本的な見直し等により物件費の削減に努める。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105561</xdr:rowOff>
    </xdr:from>
    <xdr:to>
      <xdr:col>23</xdr:col>
      <xdr:colOff>133350</xdr:colOff>
      <xdr:row>83</xdr:row>
      <xdr:rowOff>139922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35911"/>
          <a:ext cx="838200" cy="3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69662</xdr:rowOff>
    </xdr:from>
    <xdr:to>
      <xdr:col>19</xdr:col>
      <xdr:colOff>133350</xdr:colOff>
      <xdr:row>83</xdr:row>
      <xdr:rowOff>105561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00012"/>
          <a:ext cx="889000" cy="3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146137</xdr:rowOff>
    </xdr:from>
    <xdr:to>
      <xdr:col>15</xdr:col>
      <xdr:colOff>82550</xdr:colOff>
      <xdr:row>83</xdr:row>
      <xdr:rowOff>69662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5037"/>
          <a:ext cx="889000" cy="9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125152</xdr:rowOff>
    </xdr:from>
    <xdr:to>
      <xdr:col>11</xdr:col>
      <xdr:colOff>31750</xdr:colOff>
      <xdr:row>82</xdr:row>
      <xdr:rowOff>146137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84052"/>
          <a:ext cx="8890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89122</xdr:rowOff>
    </xdr:from>
    <xdr:to>
      <xdr:col>23</xdr:col>
      <xdr:colOff>184150</xdr:colOff>
      <xdr:row>84</xdr:row>
      <xdr:rowOff>19272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1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61199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9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54761</xdr:rowOff>
    </xdr:from>
    <xdr:to>
      <xdr:col>19</xdr:col>
      <xdr:colOff>184150</xdr:colOff>
      <xdr:row>83</xdr:row>
      <xdr:rowOff>156361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8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141138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7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18862</xdr:rowOff>
    </xdr:from>
    <xdr:to>
      <xdr:col>15</xdr:col>
      <xdr:colOff>133350</xdr:colOff>
      <xdr:row>83</xdr:row>
      <xdr:rowOff>120462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105239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3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95337</xdr:rowOff>
    </xdr:from>
    <xdr:to>
      <xdr:col>11</xdr:col>
      <xdr:colOff>82550</xdr:colOff>
      <xdr:row>83</xdr:row>
      <xdr:rowOff>25487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4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74352</xdr:rowOff>
    </xdr:from>
    <xdr:to>
      <xdr:col>7</xdr:col>
      <xdr:colOff>31750</xdr:colOff>
      <xdr:row>83</xdr:row>
      <xdr:rowOff>4502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160729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1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市町村合併を機に国の制度に準拠した給料表の見直しを行ったことや、平成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月に給与構造改革に基づく給料表を導入したことにより、全国市平均以下となっている。今後も給与水準の適正化に努める。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99786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0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100693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015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739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290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広域消防事務について受託していることから、類似団体内平均より多い</a:t>
          </a:r>
          <a:r>
            <a:rPr kumimoji="1" lang="en-US" altLang="ja-JP" sz="1100">
              <a:solidFill>
                <a:schemeClr val="dk1"/>
              </a:solidFill>
              <a:effectLst/>
              <a:latin typeface="+mn-lt"/>
              <a:ea typeface="+mn-ea"/>
              <a:cs typeface="+mn-cs"/>
            </a:rPr>
            <a:t>9.93</a:t>
          </a:r>
          <a:r>
            <a:rPr kumimoji="1" lang="ja-JP" altLang="ja-JP" sz="1100">
              <a:solidFill>
                <a:schemeClr val="dk1"/>
              </a:solidFill>
              <a:effectLst/>
              <a:latin typeface="+mn-lt"/>
              <a:ea typeface="+mn-ea"/>
              <a:cs typeface="+mn-cs"/>
            </a:rPr>
            <a:t>人となっている。今後とも、効率的な行政組織の確立を実現するため、定員管理適正化計画に基づき、事務事業の見直しや民間委託等に積極的に取り組む。</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115781</xdr:rowOff>
    </xdr:from>
    <xdr:to>
      <xdr:col>81</xdr:col>
      <xdr:colOff>44450</xdr:colOff>
      <xdr:row>65</xdr:row>
      <xdr:rowOff>38841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88581"/>
          <a:ext cx="838200" cy="9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105728</xdr:rowOff>
    </xdr:from>
    <xdr:to>
      <xdr:col>77</xdr:col>
      <xdr:colOff>44450</xdr:colOff>
      <xdr:row>64</xdr:row>
      <xdr:rowOff>115781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78528"/>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71544</xdr:rowOff>
    </xdr:from>
    <xdr:to>
      <xdr:col>72</xdr:col>
      <xdr:colOff>203200</xdr:colOff>
      <xdr:row>64</xdr:row>
      <xdr:rowOff>105728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44344"/>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41381</xdr:rowOff>
    </xdr:from>
    <xdr:to>
      <xdr:col>68</xdr:col>
      <xdr:colOff>152400</xdr:colOff>
      <xdr:row>64</xdr:row>
      <xdr:rowOff>71544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1418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159491</xdr:rowOff>
    </xdr:from>
    <xdr:to>
      <xdr:col>81</xdr:col>
      <xdr:colOff>95250</xdr:colOff>
      <xdr:row>65</xdr:row>
      <xdr:rowOff>89641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131568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0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64981</xdr:rowOff>
    </xdr:from>
    <xdr:to>
      <xdr:col>77</xdr:col>
      <xdr:colOff>95250</xdr:colOff>
      <xdr:row>64</xdr:row>
      <xdr:rowOff>166581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151358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54928</xdr:rowOff>
    </xdr:from>
    <xdr:to>
      <xdr:col>73</xdr:col>
      <xdr:colOff>44450</xdr:colOff>
      <xdr:row>64</xdr:row>
      <xdr:rowOff>156528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141305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20744</xdr:rowOff>
    </xdr:from>
    <xdr:to>
      <xdr:col>68</xdr:col>
      <xdr:colOff>203200</xdr:colOff>
      <xdr:row>64</xdr:row>
      <xdr:rowOff>122344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107121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162031</xdr:rowOff>
    </xdr:from>
    <xdr:to>
      <xdr:col>64</xdr:col>
      <xdr:colOff>152400</xdr:colOff>
      <xdr:row>64</xdr:row>
      <xdr:rowOff>92181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76958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4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普通交付税が増加</a:t>
          </a:r>
          <a:r>
            <a:rPr kumimoji="1" lang="ja-JP" altLang="ja-JP" sz="1100">
              <a:solidFill>
                <a:schemeClr val="dk1"/>
              </a:solidFill>
              <a:effectLst/>
              <a:latin typeface="+mn-lt"/>
              <a:ea typeface="+mn-ea"/>
              <a:cs typeface="+mn-cs"/>
            </a:rPr>
            <a:t>したことにより、前年度と比べ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改善したが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を上回っている状態が続いている。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今後も借入額と償還額のバランスを図りながら、財政的に有利な地方債を借り入れ、繰上償還については、財政状況を考慮しつつ積極的に実施し、実質公債費比率の低下に努める。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41</xdr:row>
      <xdr:rowOff>158242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6838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138938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2360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40</xdr:row>
      <xdr:rowOff>165608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2708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69088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788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29735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ポイント改善しているが、</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％と類似団体・全国平均を上回っている状況が続いている。</a:t>
          </a:r>
          <a:endParaRPr lang="ja-JP" altLang="ja-JP" sz="1400">
            <a:effectLst/>
          </a:endParaRPr>
        </a:p>
        <a:p>
          <a:r>
            <a:rPr kumimoji="1" lang="ja-JP" altLang="ja-JP" sz="1100">
              <a:solidFill>
                <a:schemeClr val="dk1"/>
              </a:solidFill>
              <a:effectLst/>
              <a:latin typeface="+mn-lt"/>
              <a:ea typeface="+mn-ea"/>
              <a:cs typeface="+mn-cs"/>
            </a:rPr>
            <a:t>　普通建設事業費が減少したことに伴い、償還額より借入額が少なかったことにより、将来負担額となる地方債現在高が</a:t>
          </a:r>
          <a:r>
            <a:rPr kumimoji="1" lang="en-US" altLang="ja-JP" sz="1100">
              <a:solidFill>
                <a:schemeClr val="dk1"/>
              </a:solidFill>
              <a:effectLst/>
              <a:latin typeface="+mn-lt"/>
              <a:ea typeface="+mn-ea"/>
              <a:cs typeface="+mn-cs"/>
            </a:rPr>
            <a:t>3,176</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％減）減少したものであるが、今後も積極的な繰上償還の実施や行財政改革を進め、財政健全化に努める必要がある。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43906</xdr:rowOff>
    </xdr:from>
    <xdr:to>
      <xdr:col>81</xdr:col>
      <xdr:colOff>44450</xdr:colOff>
      <xdr:row>15</xdr:row>
      <xdr:rowOff>40217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444206"/>
          <a:ext cx="838200" cy="1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40217</xdr:rowOff>
    </xdr:from>
    <xdr:to>
      <xdr:col>77</xdr:col>
      <xdr:colOff>44450</xdr:colOff>
      <xdr:row>15</xdr:row>
      <xdr:rowOff>149376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11967"/>
          <a:ext cx="8890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149376</xdr:rowOff>
    </xdr:from>
    <xdr:to>
      <xdr:col>72</xdr:col>
      <xdr:colOff>203200</xdr:colOff>
      <xdr:row>16</xdr:row>
      <xdr:rowOff>53763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2112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53763</xdr:rowOff>
    </xdr:from>
    <xdr:to>
      <xdr:col>68</xdr:col>
      <xdr:colOff>152400</xdr:colOff>
      <xdr:row>16</xdr:row>
      <xdr:rowOff>64105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796963"/>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136633</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36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160867</xdr:rowOff>
    </xdr:from>
    <xdr:to>
      <xdr:col>77</xdr:col>
      <xdr:colOff>95250</xdr:colOff>
      <xdr:row>15</xdr:row>
      <xdr:rowOff>91017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75794</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47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98576</xdr:rowOff>
    </xdr:from>
    <xdr:to>
      <xdr:col>73</xdr:col>
      <xdr:colOff>44450</xdr:colOff>
      <xdr:row>16</xdr:row>
      <xdr:rowOff>28726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13503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7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2963</xdr:rowOff>
    </xdr:from>
    <xdr:to>
      <xdr:col>68</xdr:col>
      <xdr:colOff>203200</xdr:colOff>
      <xdr:row>16</xdr:row>
      <xdr:rowOff>104563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89340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3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7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99682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8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88,128
85,509
471.51
53,738,363
52,646,853
816,106
27,544,659
57,991,193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類似団体より高い</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％となっているのは、広域消防の事務委託を受けていることによるものである。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今後は定員管理適正化計画の着実な実施及び民間委託等により、人件費の抑制に努める。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84546</xdr:rowOff>
    </xdr:from>
    <xdr:to>
      <xdr:col>24</xdr:col>
      <xdr:colOff>25400</xdr:colOff>
      <xdr:row>36</xdr:row>
      <xdr:rowOff>110672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5674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38826</xdr:rowOff>
    </xdr:from>
    <xdr:to>
      <xdr:col>19</xdr:col>
      <xdr:colOff>187325</xdr:colOff>
      <xdr:row>36</xdr:row>
      <xdr:rowOff>84546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110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38826</xdr:rowOff>
    </xdr:from>
    <xdr:to>
      <xdr:col>15</xdr:col>
      <xdr:colOff>98425</xdr:colOff>
      <xdr:row>36</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1102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171087</xdr:rowOff>
    </xdr:from>
    <xdr:to>
      <xdr:col>11</xdr:col>
      <xdr:colOff>9525</xdr:colOff>
      <xdr:row>36</xdr:row>
      <xdr:rowOff>110672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7183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33746</xdr:rowOff>
    </xdr:from>
    <xdr:to>
      <xdr:col>20</xdr:col>
      <xdr:colOff>38100</xdr:colOff>
      <xdr:row>36</xdr:row>
      <xdr:rowOff>135346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120123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9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159476</xdr:rowOff>
    </xdr:from>
    <xdr:to>
      <xdr:col>15</xdr:col>
      <xdr:colOff>149225</xdr:colOff>
      <xdr:row>36</xdr:row>
      <xdr:rowOff>89626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74403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59872</xdr:rowOff>
    </xdr:from>
    <xdr:to>
      <xdr:col>11</xdr:col>
      <xdr:colOff>60325</xdr:colOff>
      <xdr:row>36</xdr:row>
      <xdr:rowOff>161472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120287</xdr:rowOff>
    </xdr:from>
    <xdr:to>
      <xdr:col>6</xdr:col>
      <xdr:colOff>171450</xdr:colOff>
      <xdr:row>36</xdr:row>
      <xdr:rowOff>50437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35214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％であるが、類似団体・全国平均以下となっている。</a:t>
          </a:r>
          <a:endParaRPr lang="ja-JP" altLang="ja-JP" sz="1400">
            <a:effectLst/>
          </a:endParaRPr>
        </a:p>
        <a:p>
          <a:r>
            <a:rPr kumimoji="1" lang="ja-JP" altLang="ja-JP" sz="1100">
              <a:solidFill>
                <a:schemeClr val="dk1"/>
              </a:solidFill>
              <a:effectLst/>
              <a:latin typeface="+mn-lt"/>
              <a:ea typeface="+mn-ea"/>
              <a:cs typeface="+mn-cs"/>
            </a:rPr>
            <a:t>　今後も事務事業を見直し、公共施設等総合管理計画に基づき施設規模の適正化を図るとともに、指定管理者の導入施設の拡大や民間委託等を積極的に行い、物件費の抑制を図る。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119380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89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168910</xdr:rowOff>
    </xdr:from>
    <xdr:to>
      <xdr:col>78</xdr:col>
      <xdr:colOff>69850</xdr:colOff>
      <xdr:row>14</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97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168910</xdr:rowOff>
    </xdr:from>
    <xdr:to>
      <xdr:col>73</xdr:col>
      <xdr:colOff>180975</xdr:colOff>
      <xdr:row>14</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9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111760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51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85107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118110</xdr:rowOff>
    </xdr:from>
    <xdr:to>
      <xdr:col>74</xdr:col>
      <xdr:colOff>31750</xdr:colOff>
      <xdr:row>14</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58437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ポイント増加しているが、類似団体・全国平均より低い</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％となっている。引き続き扶助費に対する資格審査等の適正化を推進し、減少傾向となるよう努める。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56</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50615"/>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102507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506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55</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類似団体内平均より高い</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％であり、前年度より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ポイント増加となっている。</a:t>
          </a:r>
          <a:endParaRPr lang="ja-JP" altLang="ja-JP" sz="1400">
            <a:effectLst/>
          </a:endParaRPr>
        </a:p>
        <a:p>
          <a:r>
            <a:rPr kumimoji="1" lang="ja-JP" altLang="ja-JP" sz="1100">
              <a:solidFill>
                <a:schemeClr val="dk1"/>
              </a:solidFill>
              <a:effectLst/>
              <a:latin typeface="+mn-lt"/>
              <a:ea typeface="+mn-ea"/>
              <a:cs typeface="+mn-cs"/>
            </a:rPr>
            <a:t>　今後も普通会計の負担額が減るよう、経費の節減等により各公営企業会計の健全化を図っていく。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0</xdr:rowOff>
    </xdr:from>
    <xdr:to>
      <xdr:col>82</xdr:col>
      <xdr:colOff>107950</xdr:colOff>
      <xdr:row>58</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44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8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8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61</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44100"/>
          <a:ext cx="8890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95250</xdr:rowOff>
    </xdr:from>
    <xdr:to>
      <xdr:col>65</xdr:col>
      <xdr:colOff>53975</xdr:colOff>
      <xdr:row>62</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％であり、類似団体平均以下となっている。</a:t>
          </a:r>
          <a:endParaRPr lang="ja-JP" altLang="ja-JP" sz="1400">
            <a:effectLst/>
          </a:endParaRPr>
        </a:p>
        <a:p>
          <a:r>
            <a:rPr kumimoji="1" lang="ja-JP" altLang="ja-JP" sz="1100">
              <a:solidFill>
                <a:schemeClr val="dk1"/>
              </a:solidFill>
              <a:effectLst/>
              <a:latin typeface="+mn-lt"/>
              <a:ea typeface="+mn-ea"/>
              <a:cs typeface="+mn-cs"/>
            </a:rPr>
            <a:t>　今後も関係団体等への負担金及び補助金については、適切に執行するとともに、事務事業の見直しを進めていく。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84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62992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35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140716</xdr:rowOff>
    </xdr:from>
    <xdr:to>
      <xdr:col>69</xdr:col>
      <xdr:colOff>92075</xdr:colOff>
      <xdr:row>36</xdr:row>
      <xdr:rowOff>62992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70016"/>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89916</xdr:rowOff>
    </xdr:from>
    <xdr:to>
      <xdr:col>65</xdr:col>
      <xdr:colOff>53975</xdr:colOff>
      <xdr:row>35</xdr:row>
      <xdr:rowOff>20066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30243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類似団体・全国平均より高い</a:t>
          </a:r>
          <a:r>
            <a:rPr kumimoji="1" lang="en-US" altLang="ja-JP" sz="1100">
              <a:solidFill>
                <a:schemeClr val="dk1"/>
              </a:solidFill>
              <a:effectLst/>
              <a:latin typeface="+mn-lt"/>
              <a:ea typeface="+mn-ea"/>
              <a:cs typeface="+mn-cs"/>
            </a:rPr>
            <a:t>23.4</a:t>
          </a:r>
          <a:r>
            <a:rPr kumimoji="1" lang="ja-JP" altLang="ja-JP" sz="1100">
              <a:solidFill>
                <a:schemeClr val="dk1"/>
              </a:solidFill>
              <a:effectLst/>
              <a:latin typeface="+mn-lt"/>
              <a:ea typeface="+mn-ea"/>
              <a:cs typeface="+mn-cs"/>
            </a:rPr>
            <a:t>％となっているのは、市町村合併に伴う新市建設計画に基づく事業実施によるものである。</a:t>
          </a:r>
          <a:endParaRPr lang="ja-JP" altLang="ja-JP" sz="1400">
            <a:effectLst/>
          </a:endParaRPr>
        </a:p>
        <a:p>
          <a:r>
            <a:rPr kumimoji="1" lang="ja-JP" altLang="ja-JP" sz="1100">
              <a:solidFill>
                <a:schemeClr val="dk1"/>
              </a:solidFill>
              <a:effectLst/>
              <a:latin typeface="+mn-lt"/>
              <a:ea typeface="+mn-ea"/>
              <a:cs typeface="+mn-cs"/>
            </a:rPr>
            <a:t>　本年度は、</a:t>
          </a:r>
          <a:r>
            <a:rPr kumimoji="1" lang="ja-JP" altLang="en-US" sz="1100">
              <a:solidFill>
                <a:schemeClr val="dk1"/>
              </a:solidFill>
              <a:effectLst/>
              <a:latin typeface="+mn-lt"/>
              <a:ea typeface="+mn-ea"/>
              <a:cs typeface="+mn-cs"/>
            </a:rPr>
            <a:t>繰上償還を積極的に実施したことから、</a:t>
          </a:r>
          <a:r>
            <a:rPr kumimoji="1" lang="ja-JP" altLang="ja-JP" sz="1100">
              <a:solidFill>
                <a:schemeClr val="dk1"/>
              </a:solidFill>
              <a:effectLst/>
              <a:latin typeface="+mn-lt"/>
              <a:ea typeface="+mn-ea"/>
              <a:cs typeface="+mn-cs"/>
            </a:rPr>
            <a:t>地方債現在高も減少している。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今後も事業の選択と集中により、借入額と償還額のバランスを考慮しながら、積極的な繰上償還を実施することにより、将来負担の軽減を図る。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110998</xdr:rowOff>
    </xdr:from>
    <xdr:to>
      <xdr:col>24</xdr:col>
      <xdr:colOff>25400</xdr:colOff>
      <xdr:row>79</xdr:row>
      <xdr:rowOff>124713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65554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74422</xdr:rowOff>
    </xdr:from>
    <xdr:to>
      <xdr:col>19</xdr:col>
      <xdr:colOff>187325</xdr:colOff>
      <xdr:row>79</xdr:row>
      <xdr:rowOff>124713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6189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74422</xdr:rowOff>
    </xdr:from>
    <xdr:to>
      <xdr:col>15</xdr:col>
      <xdr:colOff>98425</xdr:colOff>
      <xdr:row>79</xdr:row>
      <xdr:rowOff>124713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6189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56135</xdr:rowOff>
    </xdr:from>
    <xdr:to>
      <xdr:col>11</xdr:col>
      <xdr:colOff>9525</xdr:colOff>
      <xdr:row>79</xdr:row>
      <xdr:rowOff>124713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6006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60198</xdr:rowOff>
    </xdr:from>
    <xdr:to>
      <xdr:col>24</xdr:col>
      <xdr:colOff>76200</xdr:colOff>
      <xdr:row>79</xdr:row>
      <xdr:rowOff>161798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140225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1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73913</xdr:rowOff>
    </xdr:from>
    <xdr:to>
      <xdr:col>20</xdr:col>
      <xdr:colOff>38100</xdr:colOff>
      <xdr:row>80</xdr:row>
      <xdr:rowOff>4063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160290</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70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23622</xdr:rowOff>
    </xdr:from>
    <xdr:to>
      <xdr:col>15</xdr:col>
      <xdr:colOff>149225</xdr:colOff>
      <xdr:row>79</xdr:row>
      <xdr:rowOff>125222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109999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73913</xdr:rowOff>
    </xdr:from>
    <xdr:to>
      <xdr:col>11</xdr:col>
      <xdr:colOff>60325</xdr:colOff>
      <xdr:row>80</xdr:row>
      <xdr:rowOff>4063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160290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5335</xdr:rowOff>
    </xdr:from>
    <xdr:to>
      <xdr:col>6</xdr:col>
      <xdr:colOff>171450</xdr:colOff>
      <xdr:row>79</xdr:row>
      <xdr:rowOff>106935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91712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ポイント増加の</a:t>
          </a:r>
          <a:r>
            <a:rPr kumimoji="1" lang="en-US" altLang="ja-JP" sz="1100">
              <a:solidFill>
                <a:schemeClr val="dk1"/>
              </a:solidFill>
              <a:effectLst/>
              <a:latin typeface="+mn-lt"/>
              <a:ea typeface="+mn-ea"/>
              <a:cs typeface="+mn-cs"/>
            </a:rPr>
            <a:t>76.7</a:t>
          </a:r>
          <a:r>
            <a:rPr kumimoji="1" lang="ja-JP" altLang="ja-JP" sz="1100">
              <a:solidFill>
                <a:schemeClr val="dk1"/>
              </a:solidFill>
              <a:effectLst/>
              <a:latin typeface="+mn-lt"/>
              <a:ea typeface="+mn-ea"/>
              <a:cs typeface="+mn-cs"/>
            </a:rPr>
            <a:t>％となっているが、類似団体・全国・県内平均とも下回っている。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98425</xdr:rowOff>
    </xdr:from>
    <xdr:to>
      <xdr:col>82</xdr:col>
      <xdr:colOff>107950</xdr:colOff>
      <xdr:row>74</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857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109855</xdr:rowOff>
    </xdr:from>
    <xdr:to>
      <xdr:col>78</xdr:col>
      <xdr:colOff>69850</xdr:colOff>
      <xdr:row>74</xdr:row>
      <xdr:rowOff>98425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62570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109855</xdr:rowOff>
    </xdr:from>
    <xdr:to>
      <xdr:col>73</xdr:col>
      <xdr:colOff>180975</xdr:colOff>
      <xdr:row>74</xdr:row>
      <xdr:rowOff>98425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62570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29845</xdr:rowOff>
    </xdr:from>
    <xdr:to>
      <xdr:col>69</xdr:col>
      <xdr:colOff>92075</xdr:colOff>
      <xdr:row>74</xdr:row>
      <xdr:rowOff>98425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7171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92727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47625</xdr:rowOff>
    </xdr:from>
    <xdr:to>
      <xdr:col>78</xdr:col>
      <xdr:colOff>120650</xdr:colOff>
      <xdr:row>74</xdr:row>
      <xdr:rowOff>149225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159402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0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59055</xdr:rowOff>
    </xdr:from>
    <xdr:to>
      <xdr:col>74</xdr:col>
      <xdr:colOff>31750</xdr:colOff>
      <xdr:row>73</xdr:row>
      <xdr:rowOff>160655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170832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34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47625</xdr:rowOff>
    </xdr:from>
    <xdr:to>
      <xdr:col>69</xdr:col>
      <xdr:colOff>142875</xdr:colOff>
      <xdr:row>74</xdr:row>
      <xdr:rowOff>149225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159402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150495</xdr:rowOff>
    </xdr:from>
    <xdr:to>
      <xdr:col>65</xdr:col>
      <xdr:colOff>53975</xdr:colOff>
      <xdr:row>74</xdr:row>
      <xdr:rowOff>80645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90822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43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85604</xdr:rowOff>
    </xdr:from>
    <xdr:to>
      <xdr:col>29</xdr:col>
      <xdr:colOff>127000</xdr:colOff>
      <xdr:row>15</xdr:row>
      <xdr:rowOff>31064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33529"/>
          <a:ext cx="647700" cy="116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31064</xdr:rowOff>
    </xdr:from>
    <xdr:to>
      <xdr:col>26</xdr:col>
      <xdr:colOff>50800</xdr:colOff>
      <xdr:row>15</xdr:row>
      <xdr:rowOff>47561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50439"/>
          <a:ext cx="698500" cy="16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47561</xdr:rowOff>
    </xdr:from>
    <xdr:to>
      <xdr:col>22</xdr:col>
      <xdr:colOff>114300</xdr:colOff>
      <xdr:row>15</xdr:row>
      <xdr:rowOff>110846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6936"/>
          <a:ext cx="698500" cy="63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110846</xdr:rowOff>
    </xdr:from>
    <xdr:to>
      <xdr:col>18</xdr:col>
      <xdr:colOff>177800</xdr:colOff>
      <xdr:row>15</xdr:row>
      <xdr:rowOff>148222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30221"/>
          <a:ext cx="698500" cy="37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34804</xdr:rowOff>
    </xdr:from>
    <xdr:to>
      <xdr:col>29</xdr:col>
      <xdr:colOff>177800</xdr:colOff>
      <xdr:row>14</xdr:row>
      <xdr:rowOff>136404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8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51331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151714</xdr:rowOff>
    </xdr:from>
    <xdr:to>
      <xdr:col>26</xdr:col>
      <xdr:colOff>101600</xdr:colOff>
      <xdr:row>15</xdr:row>
      <xdr:rowOff>81864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9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92041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6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168211</xdr:rowOff>
    </xdr:from>
    <xdr:to>
      <xdr:col>22</xdr:col>
      <xdr:colOff>165100</xdr:colOff>
      <xdr:row>15</xdr:row>
      <xdr:rowOff>98361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6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108538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60046</xdr:rowOff>
    </xdr:from>
    <xdr:to>
      <xdr:col>19</xdr:col>
      <xdr:colOff>38100</xdr:colOff>
      <xdr:row>15</xdr:row>
      <xdr:rowOff>161646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79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4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97422</xdr:rowOff>
    </xdr:from>
    <xdr:to>
      <xdr:col>15</xdr:col>
      <xdr:colOff>101600</xdr:colOff>
      <xdr:row>16</xdr:row>
      <xdr:rowOff>27572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16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37749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8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188755</xdr:rowOff>
    </xdr:from>
    <xdr:to>
      <xdr:col>29</xdr:col>
      <xdr:colOff>127000</xdr:colOff>
      <xdr:row>34</xdr:row>
      <xdr:rowOff>298319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56205"/>
          <a:ext cx="647700" cy="109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188755</xdr:rowOff>
    </xdr:from>
    <xdr:to>
      <xdr:col>26</xdr:col>
      <xdr:colOff>50800</xdr:colOff>
      <xdr:row>34</xdr:row>
      <xdr:rowOff>208186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56205"/>
          <a:ext cx="6985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208186</xdr:rowOff>
    </xdr:from>
    <xdr:to>
      <xdr:col>22</xdr:col>
      <xdr:colOff>114300</xdr:colOff>
      <xdr:row>35</xdr:row>
      <xdr:rowOff>46533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75636"/>
          <a:ext cx="698500" cy="18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46533</xdr:rowOff>
    </xdr:from>
    <xdr:to>
      <xdr:col>18</xdr:col>
      <xdr:colOff>177800</xdr:colOff>
      <xdr:row>35</xdr:row>
      <xdr:rowOff>242639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56883"/>
          <a:ext cx="698500" cy="196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247519</xdr:rowOff>
    </xdr:from>
    <xdr:to>
      <xdr:col>29</xdr:col>
      <xdr:colOff>177800</xdr:colOff>
      <xdr:row>35</xdr:row>
      <xdr:rowOff>6219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14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92596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6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137955</xdr:rowOff>
    </xdr:from>
    <xdr:to>
      <xdr:col>26</xdr:col>
      <xdr:colOff>101600</xdr:colOff>
      <xdr:row>34</xdr:row>
      <xdr:rowOff>239554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0540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249732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7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157386</xdr:rowOff>
    </xdr:from>
    <xdr:to>
      <xdr:col>22</xdr:col>
      <xdr:colOff>165100</xdr:colOff>
      <xdr:row>34</xdr:row>
      <xdr:rowOff>258986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24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269163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9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338633</xdr:rowOff>
    </xdr:from>
    <xdr:to>
      <xdr:col>19</xdr:col>
      <xdr:colOff>38100</xdr:colOff>
      <xdr:row>35</xdr:row>
      <xdr:rowOff>97333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06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107510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7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191839</xdr:rowOff>
    </xdr:from>
    <xdr:to>
      <xdr:col>15</xdr:col>
      <xdr:colOff>101600</xdr:colOff>
      <xdr:row>35</xdr:row>
      <xdr:rowOff>293439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02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303616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7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88,128
85,509
471.51
53,738,363
52,646,853
816,106
27,544,659
57,991,193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22828</xdr:rowOff>
    </xdr:from>
    <xdr:to>
      <xdr:col>24</xdr:col>
      <xdr:colOff>63500</xdr:colOff>
      <xdr:row>33</xdr:row>
      <xdr:rowOff>140424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80678"/>
          <a:ext cx="838200" cy="11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140424</xdr:rowOff>
    </xdr:from>
    <xdr:to>
      <xdr:col>19</xdr:col>
      <xdr:colOff>177800</xdr:colOff>
      <xdr:row>33</xdr:row>
      <xdr:rowOff>155454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98274"/>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155454</xdr:rowOff>
    </xdr:from>
    <xdr:to>
      <xdr:col>15</xdr:col>
      <xdr:colOff>50800</xdr:colOff>
      <xdr:row>34</xdr:row>
      <xdr:rowOff>48279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13304"/>
          <a:ext cx="8890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48279</xdr:rowOff>
    </xdr:from>
    <xdr:to>
      <xdr:col>10</xdr:col>
      <xdr:colOff>114300</xdr:colOff>
      <xdr:row>34</xdr:row>
      <xdr:rowOff>135452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7579"/>
          <a:ext cx="8890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143478</xdr:rowOff>
    </xdr:from>
    <xdr:to>
      <xdr:col>24</xdr:col>
      <xdr:colOff>114300</xdr:colOff>
      <xdr:row>33</xdr:row>
      <xdr:rowOff>73628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166355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89624</xdr:rowOff>
    </xdr:from>
    <xdr:to>
      <xdr:col>20</xdr:col>
      <xdr:colOff>38100</xdr:colOff>
      <xdr:row>34</xdr:row>
      <xdr:rowOff>19774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4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36301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2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104654</xdr:rowOff>
    </xdr:from>
    <xdr:to>
      <xdr:col>15</xdr:col>
      <xdr:colOff>101600</xdr:colOff>
      <xdr:row>34</xdr:row>
      <xdr:rowOff>34804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51331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168929</xdr:rowOff>
    </xdr:from>
    <xdr:to>
      <xdr:col>10</xdr:col>
      <xdr:colOff>165100</xdr:colOff>
      <xdr:row>34</xdr:row>
      <xdr:rowOff>99079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115606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0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84652</xdr:rowOff>
    </xdr:from>
    <xdr:to>
      <xdr:col>6</xdr:col>
      <xdr:colOff>38100</xdr:colOff>
      <xdr:row>35</xdr:row>
      <xdr:rowOff>14802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31329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128858</xdr:rowOff>
    </xdr:from>
    <xdr:to>
      <xdr:col>24</xdr:col>
      <xdr:colOff>63500</xdr:colOff>
      <xdr:row>56</xdr:row>
      <xdr:rowOff>154396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30058"/>
          <a:ext cx="8382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128858</xdr:rowOff>
    </xdr:from>
    <xdr:to>
      <xdr:col>19</xdr:col>
      <xdr:colOff>177800</xdr:colOff>
      <xdr:row>56</xdr:row>
      <xdr:rowOff>160622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30058"/>
          <a:ext cx="8890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160622</xdr:rowOff>
    </xdr:from>
    <xdr:to>
      <xdr:col>15</xdr:col>
      <xdr:colOff>50800</xdr:colOff>
      <xdr:row>57</xdr:row>
      <xdr:rowOff>61616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61822"/>
          <a:ext cx="889000" cy="7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14014</xdr:rowOff>
    </xdr:from>
    <xdr:to>
      <xdr:col>10</xdr:col>
      <xdr:colOff>114300</xdr:colOff>
      <xdr:row>57</xdr:row>
      <xdr:rowOff>61616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86664"/>
          <a:ext cx="889000" cy="4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103596</xdr:rowOff>
    </xdr:from>
    <xdr:to>
      <xdr:col>24</xdr:col>
      <xdr:colOff>114300</xdr:colOff>
      <xdr:row>57</xdr:row>
      <xdr:rowOff>33746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82023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78058</xdr:rowOff>
    </xdr:from>
    <xdr:to>
      <xdr:col>20</xdr:col>
      <xdr:colOff>38100</xdr:colOff>
      <xdr:row>57</xdr:row>
      <xdr:rowOff>8208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24735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109822</xdr:rowOff>
    </xdr:from>
    <xdr:to>
      <xdr:col>15</xdr:col>
      <xdr:colOff>101600</xdr:colOff>
      <xdr:row>57</xdr:row>
      <xdr:rowOff>39972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56499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10816</xdr:rowOff>
    </xdr:from>
    <xdr:to>
      <xdr:col>10</xdr:col>
      <xdr:colOff>165100</xdr:colOff>
      <xdr:row>57</xdr:row>
      <xdr:rowOff>112416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103543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134664</xdr:rowOff>
    </xdr:from>
    <xdr:to>
      <xdr:col>6</xdr:col>
      <xdr:colOff>38100</xdr:colOff>
      <xdr:row>57</xdr:row>
      <xdr:rowOff>64814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81341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118120</xdr:rowOff>
    </xdr:from>
    <xdr:to>
      <xdr:col>24</xdr:col>
      <xdr:colOff>63500</xdr:colOff>
      <xdr:row>76</xdr:row>
      <xdr:rowOff>146055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48320"/>
          <a:ext cx="8382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146055</xdr:rowOff>
    </xdr:from>
    <xdr:to>
      <xdr:col>19</xdr:col>
      <xdr:colOff>177800</xdr:colOff>
      <xdr:row>77</xdr:row>
      <xdr:rowOff>6975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76255"/>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6975</xdr:rowOff>
    </xdr:from>
    <xdr:to>
      <xdr:col>15</xdr:col>
      <xdr:colOff>50800</xdr:colOff>
      <xdr:row>77</xdr:row>
      <xdr:rowOff>95123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08625"/>
          <a:ext cx="889000" cy="8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92700</xdr:rowOff>
    </xdr:from>
    <xdr:to>
      <xdr:col>10</xdr:col>
      <xdr:colOff>114300</xdr:colOff>
      <xdr:row>77</xdr:row>
      <xdr:rowOff>95123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94350"/>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67320</xdr:rowOff>
    </xdr:from>
    <xdr:to>
      <xdr:col>24</xdr:col>
      <xdr:colOff>114300</xdr:colOff>
      <xdr:row>76</xdr:row>
      <xdr:rowOff>168920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9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90197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95255</xdr:rowOff>
    </xdr:from>
    <xdr:to>
      <xdr:col>20</xdr:col>
      <xdr:colOff>38100</xdr:colOff>
      <xdr:row>77</xdr:row>
      <xdr:rowOff>25405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41932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0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127625</xdr:rowOff>
    </xdr:from>
    <xdr:to>
      <xdr:col>15</xdr:col>
      <xdr:colOff>101600</xdr:colOff>
      <xdr:row>77</xdr:row>
      <xdr:rowOff>57775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5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74302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3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44323</xdr:rowOff>
    </xdr:from>
    <xdr:to>
      <xdr:col>10</xdr:col>
      <xdr:colOff>165100</xdr:colOff>
      <xdr:row>77</xdr:row>
      <xdr:rowOff>145923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137050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3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41900</xdr:rowOff>
    </xdr:from>
    <xdr:to>
      <xdr:col>6</xdr:col>
      <xdr:colOff>38100</xdr:colOff>
      <xdr:row>77</xdr:row>
      <xdr:rowOff>143500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160027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1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159317</xdr:rowOff>
    </xdr:from>
    <xdr:to>
      <xdr:col>24</xdr:col>
      <xdr:colOff>63500</xdr:colOff>
      <xdr:row>95</xdr:row>
      <xdr:rowOff>170817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447067"/>
          <a:ext cx="838200" cy="1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62390</xdr:rowOff>
    </xdr:from>
    <xdr:to>
      <xdr:col>19</xdr:col>
      <xdr:colOff>177800</xdr:colOff>
      <xdr:row>95</xdr:row>
      <xdr:rowOff>159317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178690"/>
          <a:ext cx="889000" cy="26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62390</xdr:rowOff>
    </xdr:from>
    <xdr:to>
      <xdr:col>15</xdr:col>
      <xdr:colOff>50800</xdr:colOff>
      <xdr:row>96</xdr:row>
      <xdr:rowOff>99023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178690"/>
          <a:ext cx="889000" cy="37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99023</xdr:rowOff>
    </xdr:from>
    <xdr:to>
      <xdr:col>10</xdr:col>
      <xdr:colOff>114300</xdr:colOff>
      <xdr:row>96</xdr:row>
      <xdr:rowOff>138500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58223"/>
          <a:ext cx="889000" cy="3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120017</xdr:rowOff>
    </xdr:from>
    <xdr:to>
      <xdr:col>24</xdr:col>
      <xdr:colOff>114300</xdr:colOff>
      <xdr:row>96</xdr:row>
      <xdr:rowOff>50167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0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98444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8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108517</xdr:rowOff>
    </xdr:from>
    <xdr:to>
      <xdr:col>20</xdr:col>
      <xdr:colOff>38100</xdr:colOff>
      <xdr:row>96</xdr:row>
      <xdr:rowOff>38667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9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55194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7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11590</xdr:rowOff>
    </xdr:from>
    <xdr:to>
      <xdr:col>15</xdr:col>
      <xdr:colOff>101600</xdr:colOff>
      <xdr:row>94</xdr:row>
      <xdr:rowOff>113190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2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129717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0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48223</xdr:rowOff>
    </xdr:from>
    <xdr:to>
      <xdr:col>10</xdr:col>
      <xdr:colOff>165100</xdr:colOff>
      <xdr:row>96</xdr:row>
      <xdr:rowOff>149823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0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166350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8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87700</xdr:rowOff>
    </xdr:from>
    <xdr:to>
      <xdr:col>6</xdr:col>
      <xdr:colOff>38100</xdr:colOff>
      <xdr:row>97</xdr:row>
      <xdr:rowOff>17850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34377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122642</xdr:rowOff>
    </xdr:from>
    <xdr:to>
      <xdr:col>55</xdr:col>
      <xdr:colOff>0</xdr:colOff>
      <xdr:row>37</xdr:row>
      <xdr:rowOff>3030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294842"/>
          <a:ext cx="838200" cy="5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3030</xdr:rowOff>
    </xdr:from>
    <xdr:to>
      <xdr:col>50</xdr:col>
      <xdr:colOff>114300</xdr:colOff>
      <xdr:row>37</xdr:row>
      <xdr:rowOff>105486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46680"/>
          <a:ext cx="889000" cy="10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31877</xdr:rowOff>
    </xdr:from>
    <xdr:to>
      <xdr:col>45</xdr:col>
      <xdr:colOff>177800</xdr:colOff>
      <xdr:row>37</xdr:row>
      <xdr:rowOff>105486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175377"/>
          <a:ext cx="889000" cy="127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31877</xdr:rowOff>
    </xdr:from>
    <xdr:to>
      <xdr:col>41</xdr:col>
      <xdr:colOff>50800</xdr:colOff>
      <xdr:row>39</xdr:row>
      <xdr:rowOff>51874</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175377"/>
          <a:ext cx="889000" cy="156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71842</xdr:rowOff>
    </xdr:from>
    <xdr:to>
      <xdr:col>55</xdr:col>
      <xdr:colOff>50800</xdr:colOff>
      <xdr:row>37</xdr:row>
      <xdr:rowOff>1992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4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94719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09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123680</xdr:rowOff>
    </xdr:from>
    <xdr:to>
      <xdr:col>50</xdr:col>
      <xdr:colOff>165100</xdr:colOff>
      <xdr:row>37</xdr:row>
      <xdr:rowOff>53830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9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70357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7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54686</xdr:rowOff>
    </xdr:from>
    <xdr:to>
      <xdr:col>46</xdr:col>
      <xdr:colOff>38100</xdr:colOff>
      <xdr:row>37</xdr:row>
      <xdr:rowOff>156286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147414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152527</xdr:rowOff>
    </xdr:from>
    <xdr:to>
      <xdr:col>41</xdr:col>
      <xdr:colOff>101600</xdr:colOff>
      <xdr:row>30</xdr:row>
      <xdr:rowOff>82677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99204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489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1074</xdr:rowOff>
    </xdr:from>
    <xdr:to>
      <xdr:col>36</xdr:col>
      <xdr:colOff>165100</xdr:colOff>
      <xdr:row>39</xdr:row>
      <xdr:rowOff>102674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8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93801</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8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132069</xdr:rowOff>
    </xdr:from>
    <xdr:to>
      <xdr:col>55</xdr:col>
      <xdr:colOff>0</xdr:colOff>
      <xdr:row>56</xdr:row>
      <xdr:rowOff>38354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390369"/>
          <a:ext cx="838200" cy="24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17649</xdr:rowOff>
    </xdr:from>
    <xdr:to>
      <xdr:col>50</xdr:col>
      <xdr:colOff>114300</xdr:colOff>
      <xdr:row>56</xdr:row>
      <xdr:rowOff>38354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618849"/>
          <a:ext cx="8890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45887</xdr:rowOff>
    </xdr:from>
    <xdr:to>
      <xdr:col>45</xdr:col>
      <xdr:colOff>177800</xdr:colOff>
      <xdr:row>56</xdr:row>
      <xdr:rowOff>17649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304187"/>
          <a:ext cx="889000" cy="3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45887</xdr:rowOff>
    </xdr:from>
    <xdr:to>
      <xdr:col>41</xdr:col>
      <xdr:colOff>50800</xdr:colOff>
      <xdr:row>54</xdr:row>
      <xdr:rowOff>95776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304187"/>
          <a:ext cx="889000" cy="4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81269</xdr:rowOff>
    </xdr:from>
    <xdr:to>
      <xdr:col>55</xdr:col>
      <xdr:colOff>50800</xdr:colOff>
      <xdr:row>55</xdr:row>
      <xdr:rowOff>11419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33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104146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19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159004</xdr:rowOff>
    </xdr:from>
    <xdr:to>
      <xdr:col>50</xdr:col>
      <xdr:colOff>165100</xdr:colOff>
      <xdr:row>56</xdr:row>
      <xdr:rowOff>89154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5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80281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6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138299</xdr:rowOff>
    </xdr:from>
    <xdr:to>
      <xdr:col>46</xdr:col>
      <xdr:colOff>38100</xdr:colOff>
      <xdr:row>56</xdr:row>
      <xdr:rowOff>68449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84976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34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166537</xdr:rowOff>
    </xdr:from>
    <xdr:to>
      <xdr:col>41</xdr:col>
      <xdr:colOff>101600</xdr:colOff>
      <xdr:row>54</xdr:row>
      <xdr:rowOff>96687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25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113214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02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44976</xdr:rowOff>
    </xdr:from>
    <xdr:to>
      <xdr:col>36</xdr:col>
      <xdr:colOff>165100</xdr:colOff>
      <xdr:row>54</xdr:row>
      <xdr:rowOff>146576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3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163103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07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146272</xdr:rowOff>
    </xdr:from>
    <xdr:to>
      <xdr:col>55</xdr:col>
      <xdr:colOff>0</xdr:colOff>
      <xdr:row>77</xdr:row>
      <xdr:rowOff>169360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347922"/>
          <a:ext cx="8382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146272</xdr:rowOff>
    </xdr:from>
    <xdr:to>
      <xdr:col>50</xdr:col>
      <xdr:colOff>114300</xdr:colOff>
      <xdr:row>78</xdr:row>
      <xdr:rowOff>75406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34792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20619</xdr:rowOff>
    </xdr:from>
    <xdr:to>
      <xdr:col>45</xdr:col>
      <xdr:colOff>177800</xdr:colOff>
      <xdr:row>78</xdr:row>
      <xdr:rowOff>75406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393719"/>
          <a:ext cx="889000" cy="5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57995</xdr:rowOff>
    </xdr:from>
    <xdr:to>
      <xdr:col>41</xdr:col>
      <xdr:colOff>50800</xdr:colOff>
      <xdr:row>78</xdr:row>
      <xdr:rowOff>20619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088195"/>
          <a:ext cx="889000" cy="30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118560</xdr:rowOff>
    </xdr:from>
    <xdr:to>
      <xdr:col>55</xdr:col>
      <xdr:colOff>50800</xdr:colOff>
      <xdr:row>78</xdr:row>
      <xdr:rowOff>48710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141437</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17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95472</xdr:rowOff>
    </xdr:from>
    <xdr:to>
      <xdr:col>50</xdr:col>
      <xdr:colOff>165100</xdr:colOff>
      <xdr:row>78</xdr:row>
      <xdr:rowOff>25622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42149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07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24606</xdr:rowOff>
    </xdr:from>
    <xdr:to>
      <xdr:col>46</xdr:col>
      <xdr:colOff>38100</xdr:colOff>
      <xdr:row>78</xdr:row>
      <xdr:rowOff>126206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117333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9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141269</xdr:rowOff>
    </xdr:from>
    <xdr:to>
      <xdr:col>41</xdr:col>
      <xdr:colOff>101600</xdr:colOff>
      <xdr:row>78</xdr:row>
      <xdr:rowOff>71419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62546</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43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7195</xdr:rowOff>
    </xdr:from>
    <xdr:to>
      <xdr:col>36</xdr:col>
      <xdr:colOff>165100</xdr:colOff>
      <xdr:row>76</xdr:row>
      <xdr:rowOff>108795</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0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125322</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81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55220</xdr:rowOff>
    </xdr:from>
    <xdr:to>
      <xdr:col>55</xdr:col>
      <xdr:colOff>0</xdr:colOff>
      <xdr:row>96</xdr:row>
      <xdr:rowOff>113018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342970"/>
          <a:ext cx="838200" cy="2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43701</xdr:rowOff>
    </xdr:from>
    <xdr:to>
      <xdr:col>50</xdr:col>
      <xdr:colOff>114300</xdr:colOff>
      <xdr:row>96</xdr:row>
      <xdr:rowOff>113018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502901"/>
          <a:ext cx="889000" cy="6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57125</xdr:rowOff>
    </xdr:from>
    <xdr:to>
      <xdr:col>45</xdr:col>
      <xdr:colOff>177800</xdr:colOff>
      <xdr:row>96</xdr:row>
      <xdr:rowOff>43701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173425"/>
          <a:ext cx="889000" cy="3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57125</xdr:rowOff>
    </xdr:from>
    <xdr:to>
      <xdr:col>41</xdr:col>
      <xdr:colOff>50800</xdr:colOff>
      <xdr:row>95</xdr:row>
      <xdr:rowOff>138964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173425"/>
          <a:ext cx="889000" cy="2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4420</xdr:rowOff>
    </xdr:from>
    <xdr:to>
      <xdr:col>55</xdr:col>
      <xdr:colOff>50800</xdr:colOff>
      <xdr:row>95</xdr:row>
      <xdr:rowOff>106020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2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27297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4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62218</xdr:rowOff>
    </xdr:from>
    <xdr:to>
      <xdr:col>50</xdr:col>
      <xdr:colOff>165100</xdr:colOff>
      <xdr:row>96</xdr:row>
      <xdr:rowOff>163818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8895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2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164351</xdr:rowOff>
    </xdr:from>
    <xdr:to>
      <xdr:col>46</xdr:col>
      <xdr:colOff>38100</xdr:colOff>
      <xdr:row>96</xdr:row>
      <xdr:rowOff>94501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5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111028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22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6325</xdr:rowOff>
    </xdr:from>
    <xdr:to>
      <xdr:col>41</xdr:col>
      <xdr:colOff>101600</xdr:colOff>
      <xdr:row>94</xdr:row>
      <xdr:rowOff>107925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12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124452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89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88164</xdr:rowOff>
    </xdr:from>
    <xdr:to>
      <xdr:col>36</xdr:col>
      <xdr:colOff>165100</xdr:colOff>
      <xdr:row>96</xdr:row>
      <xdr:rowOff>18314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34841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5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146147</xdr:rowOff>
    </xdr:from>
    <xdr:to>
      <xdr:col>85</xdr:col>
      <xdr:colOff>127000</xdr:colOff>
      <xdr:row>38</xdr:row>
      <xdr:rowOff>58799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146897"/>
          <a:ext cx="838200" cy="42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20165</xdr:rowOff>
    </xdr:from>
    <xdr:to>
      <xdr:col>81</xdr:col>
      <xdr:colOff>50800</xdr:colOff>
      <xdr:row>35</xdr:row>
      <xdr:rowOff>146147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5849465"/>
          <a:ext cx="889000" cy="29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11113</xdr:rowOff>
    </xdr:from>
    <xdr:to>
      <xdr:col>76</xdr:col>
      <xdr:colOff>114300</xdr:colOff>
      <xdr:row>34</xdr:row>
      <xdr:rowOff>20165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5840413"/>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93591</xdr:rowOff>
    </xdr:from>
    <xdr:to>
      <xdr:col>71</xdr:col>
      <xdr:colOff>177800</xdr:colOff>
      <xdr:row>34</xdr:row>
      <xdr:rowOff>11113</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5751441"/>
          <a:ext cx="889000" cy="8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83192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7999</xdr:rowOff>
    </xdr:from>
    <xdr:to>
      <xdr:col>85</xdr:col>
      <xdr:colOff>177800</xdr:colOff>
      <xdr:row>38</xdr:row>
      <xdr:rowOff>109599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138825</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31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95347</xdr:rowOff>
    </xdr:from>
    <xdr:to>
      <xdr:col>81</xdr:col>
      <xdr:colOff>101600</xdr:colOff>
      <xdr:row>36</xdr:row>
      <xdr:rowOff>25497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09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42024</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14111" y="587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140815</xdr:rowOff>
    </xdr:from>
    <xdr:to>
      <xdr:col>76</xdr:col>
      <xdr:colOff>165100</xdr:colOff>
      <xdr:row>34</xdr:row>
      <xdr:rowOff>70965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57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87492</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5111" y="557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131763</xdr:rowOff>
    </xdr:from>
    <xdr:to>
      <xdr:col>72</xdr:col>
      <xdr:colOff>38100</xdr:colOff>
      <xdr:row>34</xdr:row>
      <xdr:rowOff>61913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578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78440</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556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42791</xdr:rowOff>
    </xdr:from>
    <xdr:to>
      <xdr:col>67</xdr:col>
      <xdr:colOff>101600</xdr:colOff>
      <xdr:row>33</xdr:row>
      <xdr:rowOff>144391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570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160918</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54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54204</xdr:rowOff>
    </xdr:from>
    <xdr:to>
      <xdr:col>85</xdr:col>
      <xdr:colOff>127000</xdr:colOff>
      <xdr:row>71</xdr:row>
      <xdr:rowOff>105753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227154"/>
          <a:ext cx="8382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105753</xdr:rowOff>
    </xdr:from>
    <xdr:to>
      <xdr:col>81</xdr:col>
      <xdr:colOff>50800</xdr:colOff>
      <xdr:row>72</xdr:row>
      <xdr:rowOff>32095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278703"/>
          <a:ext cx="889000" cy="9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163899</xdr:rowOff>
    </xdr:from>
    <xdr:to>
      <xdr:col>76</xdr:col>
      <xdr:colOff>114300</xdr:colOff>
      <xdr:row>72</xdr:row>
      <xdr:rowOff>32095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336849"/>
          <a:ext cx="8890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163899</xdr:rowOff>
    </xdr:from>
    <xdr:to>
      <xdr:col>71</xdr:col>
      <xdr:colOff>177800</xdr:colOff>
      <xdr:row>72</xdr:row>
      <xdr:rowOff>74092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33684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3404</xdr:rowOff>
    </xdr:from>
    <xdr:to>
      <xdr:col>85</xdr:col>
      <xdr:colOff>177800</xdr:colOff>
      <xdr:row>71</xdr:row>
      <xdr:rowOff>105004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17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26281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02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54953</xdr:rowOff>
    </xdr:from>
    <xdr:to>
      <xdr:col>81</xdr:col>
      <xdr:colOff>101600</xdr:colOff>
      <xdr:row>71</xdr:row>
      <xdr:rowOff>156553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2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1630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0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152745</xdr:rowOff>
    </xdr:from>
    <xdr:to>
      <xdr:col>76</xdr:col>
      <xdr:colOff>165100</xdr:colOff>
      <xdr:row>72</xdr:row>
      <xdr:rowOff>82895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3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99422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1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113099</xdr:rowOff>
    </xdr:from>
    <xdr:to>
      <xdr:col>72</xdr:col>
      <xdr:colOff>38100</xdr:colOff>
      <xdr:row>72</xdr:row>
      <xdr:rowOff>43249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2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59776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0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23292</xdr:rowOff>
    </xdr:from>
    <xdr:to>
      <xdr:col>67</xdr:col>
      <xdr:colOff>101600</xdr:colOff>
      <xdr:row>72</xdr:row>
      <xdr:rowOff>124892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36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141419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14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127639</xdr:rowOff>
    </xdr:from>
    <xdr:to>
      <xdr:col>85</xdr:col>
      <xdr:colOff>127000</xdr:colOff>
      <xdr:row>98</xdr:row>
      <xdr:rowOff>68861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58289"/>
          <a:ext cx="838200" cy="1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127639</xdr:rowOff>
    </xdr:from>
    <xdr:to>
      <xdr:col>81</xdr:col>
      <xdr:colOff>50800</xdr:colOff>
      <xdr:row>98</xdr:row>
      <xdr:rowOff>66402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58289"/>
          <a:ext cx="889000" cy="11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66402</xdr:rowOff>
    </xdr:from>
    <xdr:to>
      <xdr:col>76</xdr:col>
      <xdr:colOff>114300</xdr:colOff>
      <xdr:row>98</xdr:row>
      <xdr:rowOff>122682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68502"/>
          <a:ext cx="889000" cy="5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122682</xdr:rowOff>
    </xdr:from>
    <xdr:to>
      <xdr:col>71</xdr:col>
      <xdr:colOff>177800</xdr:colOff>
      <xdr:row>98</xdr:row>
      <xdr:rowOff>128398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2478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18061</xdr:rowOff>
    </xdr:from>
    <xdr:to>
      <xdr:col>85</xdr:col>
      <xdr:colOff>177800</xdr:colOff>
      <xdr:row>98</xdr:row>
      <xdr:rowOff>119661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104438</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3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76839</xdr:rowOff>
    </xdr:from>
    <xdr:to>
      <xdr:col>81</xdr:col>
      <xdr:colOff>101600</xdr:colOff>
      <xdr:row>98</xdr:row>
      <xdr:rowOff>6989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0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169566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0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15602</xdr:rowOff>
    </xdr:from>
    <xdr:to>
      <xdr:col>76</xdr:col>
      <xdr:colOff>165100</xdr:colOff>
      <xdr:row>98</xdr:row>
      <xdr:rowOff>117202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108329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1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71882</xdr:rowOff>
    </xdr:from>
    <xdr:to>
      <xdr:col>72</xdr:col>
      <xdr:colOff>38100</xdr:colOff>
      <xdr:row>99</xdr:row>
      <xdr:rowOff>2032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164609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77598</xdr:rowOff>
    </xdr:from>
    <xdr:to>
      <xdr:col>67</xdr:col>
      <xdr:colOff>101600</xdr:colOff>
      <xdr:row>99</xdr:row>
      <xdr:rowOff>7748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170325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7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132339</xdr:rowOff>
    </xdr:from>
    <xdr:to>
      <xdr:col>116</xdr:col>
      <xdr:colOff>63500</xdr:colOff>
      <xdr:row>38</xdr:row>
      <xdr:rowOff>36007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75989"/>
          <a:ext cx="838200" cy="7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32166</xdr:rowOff>
    </xdr:from>
    <xdr:to>
      <xdr:col>111</xdr:col>
      <xdr:colOff>177800</xdr:colOff>
      <xdr:row>38</xdr:row>
      <xdr:rowOff>36007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547266"/>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131928</xdr:rowOff>
    </xdr:from>
    <xdr:to>
      <xdr:col>107</xdr:col>
      <xdr:colOff>50800</xdr:colOff>
      <xdr:row>38</xdr:row>
      <xdr:rowOff>32166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475578"/>
          <a:ext cx="889000" cy="7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131928</xdr:rowOff>
    </xdr:from>
    <xdr:to>
      <xdr:col>102</xdr:col>
      <xdr:colOff>114300</xdr:colOff>
      <xdr:row>38</xdr:row>
      <xdr:rowOff>70389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475578"/>
          <a:ext cx="889000" cy="10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81539</xdr:rowOff>
    </xdr:from>
    <xdr:to>
      <xdr:col>116</xdr:col>
      <xdr:colOff>114300</xdr:colOff>
      <xdr:row>38</xdr:row>
      <xdr:rowOff>11689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2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104416</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7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156657</xdr:rowOff>
    </xdr:from>
    <xdr:to>
      <xdr:col>112</xdr:col>
      <xdr:colOff>38100</xdr:colOff>
      <xdr:row>38</xdr:row>
      <xdr:rowOff>86807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77934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9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152817</xdr:rowOff>
    </xdr:from>
    <xdr:to>
      <xdr:col>107</xdr:col>
      <xdr:colOff>101600</xdr:colOff>
      <xdr:row>38</xdr:row>
      <xdr:rowOff>82967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9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74093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8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81128</xdr:rowOff>
    </xdr:from>
    <xdr:to>
      <xdr:col>102</xdr:col>
      <xdr:colOff>165100</xdr:colOff>
      <xdr:row>38</xdr:row>
      <xdr:rowOff>11278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27805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20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19589</xdr:rowOff>
    </xdr:from>
    <xdr:to>
      <xdr:col>98</xdr:col>
      <xdr:colOff>38100</xdr:colOff>
      <xdr:row>38</xdr:row>
      <xdr:rowOff>121189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112316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62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98933</xdr:rowOff>
    </xdr:from>
    <xdr:to>
      <xdr:col>116</xdr:col>
      <xdr:colOff>63500</xdr:colOff>
      <xdr:row>55</xdr:row>
      <xdr:rowOff>148768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528683"/>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148768</xdr:rowOff>
    </xdr:from>
    <xdr:to>
      <xdr:col>111</xdr:col>
      <xdr:colOff>177800</xdr:colOff>
      <xdr:row>55</xdr:row>
      <xdr:rowOff>156235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578518"/>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156235</xdr:rowOff>
    </xdr:from>
    <xdr:to>
      <xdr:col>107</xdr:col>
      <xdr:colOff>50800</xdr:colOff>
      <xdr:row>55</xdr:row>
      <xdr:rowOff>166827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585985"/>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148920</xdr:rowOff>
    </xdr:from>
    <xdr:to>
      <xdr:col>102</xdr:col>
      <xdr:colOff>114300</xdr:colOff>
      <xdr:row>55</xdr:row>
      <xdr:rowOff>166827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578670"/>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48133</xdr:rowOff>
    </xdr:from>
    <xdr:to>
      <xdr:col>116</xdr:col>
      <xdr:colOff>114300</xdr:colOff>
      <xdr:row>55</xdr:row>
      <xdr:rowOff>149733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47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71010</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3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97968</xdr:rowOff>
    </xdr:from>
    <xdr:to>
      <xdr:col>112</xdr:col>
      <xdr:colOff>38100</xdr:colOff>
      <xdr:row>56</xdr:row>
      <xdr:rowOff>28118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5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44645</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30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105435</xdr:rowOff>
    </xdr:from>
    <xdr:to>
      <xdr:col>107</xdr:col>
      <xdr:colOff>101600</xdr:colOff>
      <xdr:row>56</xdr:row>
      <xdr:rowOff>35585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52112</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3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116027</xdr:rowOff>
    </xdr:from>
    <xdr:to>
      <xdr:col>102</xdr:col>
      <xdr:colOff>165100</xdr:colOff>
      <xdr:row>56</xdr:row>
      <xdr:rowOff>46177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5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62704</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3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98120</xdr:rowOff>
    </xdr:from>
    <xdr:to>
      <xdr:col>98</xdr:col>
      <xdr:colOff>38100</xdr:colOff>
      <xdr:row>56</xdr:row>
      <xdr:rowOff>28270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5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44797</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3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35892</xdr:rowOff>
    </xdr:from>
    <xdr:to>
      <xdr:col>116</xdr:col>
      <xdr:colOff>63500</xdr:colOff>
      <xdr:row>75</xdr:row>
      <xdr:rowOff>84539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94642"/>
          <a:ext cx="838200" cy="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84539</xdr:rowOff>
    </xdr:from>
    <xdr:to>
      <xdr:col>111</xdr:col>
      <xdr:colOff>177800</xdr:colOff>
      <xdr:row>75</xdr:row>
      <xdr:rowOff>87785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43289"/>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87785</xdr:rowOff>
    </xdr:from>
    <xdr:to>
      <xdr:col>107</xdr:col>
      <xdr:colOff>50800</xdr:colOff>
      <xdr:row>75</xdr:row>
      <xdr:rowOff>107810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46535"/>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77338</xdr:rowOff>
    </xdr:from>
    <xdr:to>
      <xdr:col>102</xdr:col>
      <xdr:colOff>114300</xdr:colOff>
      <xdr:row>75</xdr:row>
      <xdr:rowOff>107810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593188"/>
          <a:ext cx="889000" cy="37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156542</xdr:rowOff>
    </xdr:from>
    <xdr:to>
      <xdr:col>116</xdr:col>
      <xdr:colOff>114300</xdr:colOff>
      <xdr:row>75</xdr:row>
      <xdr:rowOff>86692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7969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9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33739</xdr:rowOff>
    </xdr:from>
    <xdr:to>
      <xdr:col>112</xdr:col>
      <xdr:colOff>38100</xdr:colOff>
      <xdr:row>75</xdr:row>
      <xdr:rowOff>135339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9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151866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6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36985</xdr:rowOff>
    </xdr:from>
    <xdr:to>
      <xdr:col>107</xdr:col>
      <xdr:colOff>101600</xdr:colOff>
      <xdr:row>75</xdr:row>
      <xdr:rowOff>138585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9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155112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7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57010</xdr:rowOff>
    </xdr:from>
    <xdr:to>
      <xdr:col>102</xdr:col>
      <xdr:colOff>165100</xdr:colOff>
      <xdr:row>75</xdr:row>
      <xdr:rowOff>158610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3687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9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26538</xdr:rowOff>
    </xdr:from>
    <xdr:to>
      <xdr:col>98</xdr:col>
      <xdr:colOff>38100</xdr:colOff>
      <xdr:row>73</xdr:row>
      <xdr:rowOff>128138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5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144665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31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597,391</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95,135</a:t>
          </a:r>
          <a:r>
            <a:rPr kumimoji="1" lang="ja-JP" altLang="ja-JP" sz="1100">
              <a:solidFill>
                <a:schemeClr val="dk1"/>
              </a:solidFill>
              <a:effectLst/>
              <a:latin typeface="+mn-lt"/>
              <a:ea typeface="+mn-ea"/>
              <a:cs typeface="+mn-cs"/>
            </a:rPr>
            <a:t>円と類似団体及び全国・県内平均より高くなっているのは、広域消防の事務委託を受けていることによるものである。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扶助費は、</a:t>
          </a:r>
          <a:r>
            <a:rPr kumimoji="1" lang="ja-JP" altLang="ja-JP" sz="1100">
              <a:solidFill>
                <a:schemeClr val="dk1"/>
              </a:solidFill>
              <a:effectLst/>
              <a:latin typeface="+mn-lt"/>
              <a:ea typeface="+mn-ea"/>
              <a:cs typeface="+mn-cs"/>
            </a:rPr>
            <a:t>生活困窮者への給付金に要した経費が減少したことにより、住民一人当たり</a:t>
          </a:r>
          <a:r>
            <a:rPr kumimoji="1" lang="en-US" altLang="ja-JP" sz="1100">
              <a:solidFill>
                <a:schemeClr val="dk1"/>
              </a:solidFill>
              <a:effectLst/>
              <a:latin typeface="+mn-lt"/>
              <a:ea typeface="+mn-ea"/>
              <a:cs typeface="+mn-cs"/>
            </a:rPr>
            <a:t>105,822</a:t>
          </a:r>
          <a:r>
            <a:rPr kumimoji="1" lang="ja-JP" altLang="ja-JP" sz="1100">
              <a:solidFill>
                <a:schemeClr val="dk1"/>
              </a:solidFill>
              <a:effectLst/>
              <a:latin typeface="+mn-lt"/>
              <a:ea typeface="+mn-ea"/>
              <a:cs typeface="+mn-cs"/>
            </a:rPr>
            <a:t>円と前年から</a:t>
          </a:r>
          <a:r>
            <a:rPr kumimoji="1" lang="en-US" altLang="ja-JP" sz="1100">
              <a:solidFill>
                <a:schemeClr val="dk1"/>
              </a:solidFill>
              <a:effectLst/>
              <a:latin typeface="+mn-lt"/>
              <a:ea typeface="+mn-ea"/>
              <a:cs typeface="+mn-cs"/>
            </a:rPr>
            <a:t>805</a:t>
          </a:r>
          <a:r>
            <a:rPr kumimoji="1" lang="ja-JP" altLang="ja-JP" sz="1100">
              <a:solidFill>
                <a:schemeClr val="dk1"/>
              </a:solidFill>
              <a:effectLst/>
              <a:latin typeface="+mn-lt"/>
              <a:ea typeface="+mn-ea"/>
              <a:cs typeface="+mn-cs"/>
            </a:rPr>
            <a:t>円減少している。</a:t>
          </a:r>
          <a:endParaRPr lang="ja-JP" altLang="ja-JP" sz="1400">
            <a:effectLst/>
          </a:endParaRPr>
        </a:p>
        <a:p>
          <a:r>
            <a:rPr kumimoji="1" lang="ja-JP" altLang="ja-JP" sz="1100">
              <a:solidFill>
                <a:schemeClr val="dk1"/>
              </a:solidFill>
              <a:effectLst/>
              <a:latin typeface="+mn-lt"/>
              <a:ea typeface="+mn-ea"/>
              <a:cs typeface="+mn-cs"/>
            </a:rPr>
            <a:t>　補助費等は、</a:t>
          </a:r>
          <a:r>
            <a:rPr kumimoji="1" lang="ja-JP" altLang="en-US" sz="1100">
              <a:solidFill>
                <a:schemeClr val="dk1"/>
              </a:solidFill>
              <a:effectLst/>
              <a:latin typeface="+mn-lt"/>
              <a:ea typeface="+mn-ea"/>
              <a:cs typeface="+mn-cs"/>
            </a:rPr>
            <a:t>出産・子育て応援給付金や三原広域市町村圏事務組合への負担金</a:t>
          </a:r>
          <a:r>
            <a:rPr kumimoji="1" lang="ja-JP" altLang="ja-JP" sz="1100">
              <a:solidFill>
                <a:schemeClr val="dk1"/>
              </a:solidFill>
              <a:effectLst/>
              <a:latin typeface="+mn-lt"/>
              <a:ea typeface="+mn-ea"/>
              <a:cs typeface="+mn-cs"/>
            </a:rPr>
            <a:t>が増加したことにより、住民一人当たり</a:t>
          </a:r>
          <a:r>
            <a:rPr kumimoji="1" lang="en-US" altLang="ja-JP" sz="1100">
              <a:solidFill>
                <a:schemeClr val="dk1"/>
              </a:solidFill>
              <a:effectLst/>
              <a:latin typeface="+mn-lt"/>
              <a:ea typeface="+mn-ea"/>
              <a:cs typeface="+mn-cs"/>
            </a:rPr>
            <a:t>75,067</a:t>
          </a:r>
          <a:r>
            <a:rPr kumimoji="1" lang="ja-JP" altLang="ja-JP" sz="1100">
              <a:solidFill>
                <a:schemeClr val="dk1"/>
              </a:solidFill>
              <a:effectLst/>
              <a:latin typeface="+mn-lt"/>
              <a:ea typeface="+mn-ea"/>
              <a:cs typeface="+mn-cs"/>
            </a:rPr>
            <a:t>円と前年から</a:t>
          </a:r>
          <a:r>
            <a:rPr kumimoji="1" lang="en-US" altLang="ja-JP" sz="1100">
              <a:solidFill>
                <a:schemeClr val="dk1"/>
              </a:solidFill>
              <a:effectLst/>
              <a:latin typeface="+mn-lt"/>
              <a:ea typeface="+mn-ea"/>
              <a:cs typeface="+mn-cs"/>
            </a:rPr>
            <a:t>4,762</a:t>
          </a:r>
          <a:r>
            <a:rPr kumimoji="1" lang="ja-JP" altLang="ja-JP" sz="1100">
              <a:solidFill>
                <a:schemeClr val="dk1"/>
              </a:solidFill>
              <a:effectLst/>
              <a:latin typeface="+mn-lt"/>
              <a:ea typeface="+mn-ea"/>
              <a:cs typeface="+mn-cs"/>
            </a:rPr>
            <a:t>円増加している。</a:t>
          </a:r>
          <a:endParaRPr lang="ja-JP" altLang="ja-JP" sz="1400">
            <a:effectLst/>
          </a:endParaRPr>
        </a:p>
        <a:p>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75,701</a:t>
          </a:r>
          <a:r>
            <a:rPr kumimoji="1" lang="ja-JP" altLang="ja-JP" sz="1100">
              <a:solidFill>
                <a:schemeClr val="dk1"/>
              </a:solidFill>
              <a:effectLst/>
              <a:latin typeface="+mn-lt"/>
              <a:ea typeface="+mn-ea"/>
              <a:cs typeface="+mn-cs"/>
            </a:rPr>
            <a:t>円と類似団体及び全国・県内平均よりも</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なっている。これは、</a:t>
          </a:r>
          <a:r>
            <a:rPr kumimoji="1" lang="ja-JP" altLang="en-US" sz="1100">
              <a:solidFill>
                <a:schemeClr val="dk1"/>
              </a:solidFill>
              <a:effectLst/>
              <a:latin typeface="+mn-lt"/>
              <a:ea typeface="+mn-ea"/>
              <a:cs typeface="+mn-cs"/>
            </a:rPr>
            <a:t>芸術文化センターの長寿命化や田野浦認定こども園の整備に要した経費が増加した</a:t>
          </a:r>
          <a:r>
            <a:rPr kumimoji="1" lang="ja-JP" altLang="ja-JP" sz="1100">
              <a:solidFill>
                <a:schemeClr val="dk1"/>
              </a:solidFill>
              <a:effectLst/>
              <a:latin typeface="+mn-lt"/>
              <a:ea typeface="+mn-ea"/>
              <a:cs typeface="+mn-cs"/>
            </a:rPr>
            <a:t>ことによるものである。今後も個別事業の取捨選択や事業費を精査することで、事業費の</a:t>
          </a:r>
          <a:r>
            <a:rPr kumimoji="1" lang="ja-JP" altLang="en-US" sz="1100">
              <a:solidFill>
                <a:schemeClr val="dk1"/>
              </a:solidFill>
              <a:effectLst/>
              <a:latin typeface="+mn-lt"/>
              <a:ea typeface="+mn-ea"/>
              <a:cs typeface="+mn-cs"/>
            </a:rPr>
            <a:t>適正化</a:t>
          </a:r>
          <a:r>
            <a:rPr kumimoji="1" lang="ja-JP" altLang="ja-JP" sz="1100">
              <a:solidFill>
                <a:schemeClr val="dk1"/>
              </a:solidFill>
              <a:effectLst/>
              <a:latin typeface="+mn-lt"/>
              <a:ea typeface="+mn-ea"/>
              <a:cs typeface="+mn-cs"/>
            </a:rPr>
            <a:t>を図る。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86,736</a:t>
          </a:r>
          <a:r>
            <a:rPr kumimoji="1" lang="ja-JP" altLang="ja-JP" sz="1100">
              <a:solidFill>
                <a:schemeClr val="dk1"/>
              </a:solidFill>
              <a:effectLst/>
              <a:latin typeface="+mn-lt"/>
              <a:ea typeface="+mn-ea"/>
              <a:cs typeface="+mn-cs"/>
            </a:rPr>
            <a:t>円と類似団体及び全国・県内平均よりも高くなっている。今後は事業の選択と集中により、借入額と償還額のバランスを考慮しながら、積極的な繰上償還を実施することにより、将来負担の軽減を図る。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88,128
85,509
471.51
53,738,363
52,646,853
816,106
27,544,659
57,991,193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124613</xdr:rowOff>
    </xdr:from>
    <xdr:to>
      <xdr:col>24</xdr:col>
      <xdr:colOff>63500</xdr:colOff>
      <xdr:row>34</xdr:row>
      <xdr:rowOff>168046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53913"/>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168046</xdr:rowOff>
    </xdr:from>
    <xdr:to>
      <xdr:col>19</xdr:col>
      <xdr:colOff>177800</xdr:colOff>
      <xdr:row>35</xdr:row>
      <xdr:rowOff>3454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973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3454</xdr:rowOff>
    </xdr:from>
    <xdr:to>
      <xdr:col>15</xdr:col>
      <xdr:colOff>50800</xdr:colOff>
      <xdr:row>35</xdr:row>
      <xdr:rowOff>21742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04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155245</xdr:rowOff>
    </xdr:from>
    <xdr:to>
      <xdr:col>10</xdr:col>
      <xdr:colOff>114300</xdr:colOff>
      <xdr:row>35</xdr:row>
      <xdr:rowOff>21742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84545"/>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73813</xdr:rowOff>
    </xdr:from>
    <xdr:to>
      <xdr:col>24</xdr:col>
      <xdr:colOff>114300</xdr:colOff>
      <xdr:row>35</xdr:row>
      <xdr:rowOff>3963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96690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117246</xdr:rowOff>
    </xdr:from>
    <xdr:to>
      <xdr:col>20</xdr:col>
      <xdr:colOff>38100</xdr:colOff>
      <xdr:row>35</xdr:row>
      <xdr:rowOff>47396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63923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124104</xdr:rowOff>
    </xdr:from>
    <xdr:to>
      <xdr:col>15</xdr:col>
      <xdr:colOff>101600</xdr:colOff>
      <xdr:row>35</xdr:row>
      <xdr:rowOff>54254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70781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142392</xdr:rowOff>
    </xdr:from>
    <xdr:to>
      <xdr:col>10</xdr:col>
      <xdr:colOff>165100</xdr:colOff>
      <xdr:row>35</xdr:row>
      <xdr:rowOff>72542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89069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104445</xdr:rowOff>
    </xdr:from>
    <xdr:to>
      <xdr:col>6</xdr:col>
      <xdr:colOff>38100</xdr:colOff>
      <xdr:row>35</xdr:row>
      <xdr:rowOff>34595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51122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115857</xdr:rowOff>
    </xdr:from>
    <xdr:to>
      <xdr:col>24</xdr:col>
      <xdr:colOff>63500</xdr:colOff>
      <xdr:row>56</xdr:row>
      <xdr:rowOff>159231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17057"/>
          <a:ext cx="838200" cy="4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159231</xdr:rowOff>
    </xdr:from>
    <xdr:to>
      <xdr:col>19</xdr:col>
      <xdr:colOff>177800</xdr:colOff>
      <xdr:row>57</xdr:row>
      <xdr:rowOff>2956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60431"/>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113498</xdr:rowOff>
    </xdr:from>
    <xdr:to>
      <xdr:col>15</xdr:col>
      <xdr:colOff>50800</xdr:colOff>
      <xdr:row>57</xdr:row>
      <xdr:rowOff>2956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71798"/>
          <a:ext cx="889000" cy="40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113498</xdr:rowOff>
    </xdr:from>
    <xdr:to>
      <xdr:col>10</xdr:col>
      <xdr:colOff>114300</xdr:colOff>
      <xdr:row>56</xdr:row>
      <xdr:rowOff>157366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71798"/>
          <a:ext cx="889000" cy="38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65057</xdr:rowOff>
    </xdr:from>
    <xdr:to>
      <xdr:col>24</xdr:col>
      <xdr:colOff>114300</xdr:colOff>
      <xdr:row>56</xdr:row>
      <xdr:rowOff>166657</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87934</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1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108431</xdr:rowOff>
    </xdr:from>
    <xdr:to>
      <xdr:col>20</xdr:col>
      <xdr:colOff>38100</xdr:colOff>
      <xdr:row>57</xdr:row>
      <xdr:rowOff>38581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29708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0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123606</xdr:rowOff>
    </xdr:from>
    <xdr:to>
      <xdr:col>15</xdr:col>
      <xdr:colOff>101600</xdr:colOff>
      <xdr:row>57</xdr:row>
      <xdr:rowOff>53756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2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44883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1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62698</xdr:rowOff>
    </xdr:from>
    <xdr:to>
      <xdr:col>10</xdr:col>
      <xdr:colOff>165100</xdr:colOff>
      <xdr:row>54</xdr:row>
      <xdr:rowOff>164298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155425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1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106566</xdr:rowOff>
    </xdr:from>
    <xdr:to>
      <xdr:col>6</xdr:col>
      <xdr:colOff>38100</xdr:colOff>
      <xdr:row>57</xdr:row>
      <xdr:rowOff>36716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0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53243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102732</xdr:rowOff>
    </xdr:from>
    <xdr:to>
      <xdr:col>24</xdr:col>
      <xdr:colOff>63500</xdr:colOff>
      <xdr:row>74</xdr:row>
      <xdr:rowOff>167687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90032"/>
          <a:ext cx="838200" cy="6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116056</xdr:rowOff>
    </xdr:from>
    <xdr:to>
      <xdr:col>19</xdr:col>
      <xdr:colOff>177800</xdr:colOff>
      <xdr:row>74</xdr:row>
      <xdr:rowOff>167687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03356"/>
          <a:ext cx="8890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116056</xdr:rowOff>
    </xdr:from>
    <xdr:to>
      <xdr:col>15</xdr:col>
      <xdr:colOff>50800</xdr:colOff>
      <xdr:row>76</xdr:row>
      <xdr:rowOff>91923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03356"/>
          <a:ext cx="889000" cy="3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91923</xdr:rowOff>
    </xdr:from>
    <xdr:to>
      <xdr:col>10</xdr:col>
      <xdr:colOff>114300</xdr:colOff>
      <xdr:row>76</xdr:row>
      <xdr:rowOff>165281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22123"/>
          <a:ext cx="889000" cy="7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51932</xdr:rowOff>
    </xdr:from>
    <xdr:to>
      <xdr:col>24</xdr:col>
      <xdr:colOff>114300</xdr:colOff>
      <xdr:row>74</xdr:row>
      <xdr:rowOff>153532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74809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9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116887</xdr:rowOff>
    </xdr:from>
    <xdr:to>
      <xdr:col>20</xdr:col>
      <xdr:colOff>38100</xdr:colOff>
      <xdr:row>75</xdr:row>
      <xdr:rowOff>47037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0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63564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7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65256</xdr:rowOff>
    </xdr:from>
    <xdr:to>
      <xdr:col>15</xdr:col>
      <xdr:colOff>101600</xdr:colOff>
      <xdr:row>74</xdr:row>
      <xdr:rowOff>166856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5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11933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2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41123</xdr:rowOff>
    </xdr:from>
    <xdr:to>
      <xdr:col>10</xdr:col>
      <xdr:colOff>165100</xdr:colOff>
      <xdr:row>76</xdr:row>
      <xdr:rowOff>142723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159249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114481</xdr:rowOff>
    </xdr:from>
    <xdr:to>
      <xdr:col>6</xdr:col>
      <xdr:colOff>38100</xdr:colOff>
      <xdr:row>77</xdr:row>
      <xdr:rowOff>44631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4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61158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1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58928</xdr:rowOff>
    </xdr:from>
    <xdr:to>
      <xdr:col>24</xdr:col>
      <xdr:colOff>63500</xdr:colOff>
      <xdr:row>97</xdr:row>
      <xdr:rowOff>12788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18128"/>
          <a:ext cx="838200" cy="12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58928</xdr:rowOff>
    </xdr:from>
    <xdr:to>
      <xdr:col>19</xdr:col>
      <xdr:colOff>177800</xdr:colOff>
      <xdr:row>96</xdr:row>
      <xdr:rowOff>160026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18128"/>
          <a:ext cx="889000" cy="10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7131</xdr:rowOff>
    </xdr:from>
    <xdr:to>
      <xdr:col>15</xdr:col>
      <xdr:colOff>50800</xdr:colOff>
      <xdr:row>96</xdr:row>
      <xdr:rowOff>160026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294881"/>
          <a:ext cx="889000" cy="3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7131</xdr:rowOff>
    </xdr:from>
    <xdr:to>
      <xdr:col>10</xdr:col>
      <xdr:colOff>114300</xdr:colOff>
      <xdr:row>96</xdr:row>
      <xdr:rowOff>154939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294881"/>
          <a:ext cx="889000" cy="31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133438</xdr:rowOff>
    </xdr:from>
    <xdr:to>
      <xdr:col>24</xdr:col>
      <xdr:colOff>114300</xdr:colOff>
      <xdr:row>97</xdr:row>
      <xdr:rowOff>63588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9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111865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7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8128</xdr:rowOff>
    </xdr:from>
    <xdr:to>
      <xdr:col>20</xdr:col>
      <xdr:colOff>38100</xdr:colOff>
      <xdr:row>96</xdr:row>
      <xdr:rowOff>109728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100855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6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109226</xdr:rowOff>
    </xdr:from>
    <xdr:to>
      <xdr:col>15</xdr:col>
      <xdr:colOff>101600</xdr:colOff>
      <xdr:row>97</xdr:row>
      <xdr:rowOff>39376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30503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127781</xdr:rowOff>
    </xdr:from>
    <xdr:to>
      <xdr:col>10</xdr:col>
      <xdr:colOff>165100</xdr:colOff>
      <xdr:row>95</xdr:row>
      <xdr:rowOff>57931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74458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01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104139</xdr:rowOff>
    </xdr:from>
    <xdr:to>
      <xdr:col>6</xdr:col>
      <xdr:colOff>38100</xdr:colOff>
      <xdr:row>97</xdr:row>
      <xdr:rowOff>34289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50816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3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93249</xdr:rowOff>
    </xdr:from>
    <xdr:to>
      <xdr:col>55</xdr:col>
      <xdr:colOff>0</xdr:colOff>
      <xdr:row>36</xdr:row>
      <xdr:rowOff>100198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265449"/>
          <a:ext cx="8382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100198</xdr:rowOff>
    </xdr:from>
    <xdr:to>
      <xdr:col>50</xdr:col>
      <xdr:colOff>114300</xdr:colOff>
      <xdr:row>36</xdr:row>
      <xdr:rowOff>109433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272398"/>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109433</xdr:rowOff>
    </xdr:from>
    <xdr:to>
      <xdr:col>45</xdr:col>
      <xdr:colOff>177800</xdr:colOff>
      <xdr:row>36</xdr:row>
      <xdr:rowOff>114737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281633"/>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71668</xdr:rowOff>
    </xdr:from>
    <xdr:to>
      <xdr:col>41</xdr:col>
      <xdr:colOff>50800</xdr:colOff>
      <xdr:row>36</xdr:row>
      <xdr:rowOff>114737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243868"/>
          <a:ext cx="889000" cy="4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42449</xdr:rowOff>
    </xdr:from>
    <xdr:to>
      <xdr:col>55</xdr:col>
      <xdr:colOff>50800</xdr:colOff>
      <xdr:row>36</xdr:row>
      <xdr:rowOff>144049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2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65326</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06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49398</xdr:rowOff>
    </xdr:from>
    <xdr:to>
      <xdr:col>50</xdr:col>
      <xdr:colOff>165100</xdr:colOff>
      <xdr:row>36</xdr:row>
      <xdr:rowOff>150998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22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167525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99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58633</xdr:rowOff>
    </xdr:from>
    <xdr:to>
      <xdr:col>46</xdr:col>
      <xdr:colOff>38100</xdr:colOff>
      <xdr:row>36</xdr:row>
      <xdr:rowOff>160233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23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5310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00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63937</xdr:rowOff>
    </xdr:from>
    <xdr:to>
      <xdr:col>41</xdr:col>
      <xdr:colOff>101600</xdr:colOff>
      <xdr:row>36</xdr:row>
      <xdr:rowOff>165537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3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10614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01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20868</xdr:rowOff>
    </xdr:from>
    <xdr:to>
      <xdr:col>36</xdr:col>
      <xdr:colOff>165100</xdr:colOff>
      <xdr:row>36</xdr:row>
      <xdr:rowOff>122468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1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138995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96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51003</xdr:rowOff>
    </xdr:from>
    <xdr:to>
      <xdr:col>55</xdr:col>
      <xdr:colOff>0</xdr:colOff>
      <xdr:row>58</xdr:row>
      <xdr:rowOff>60249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95103"/>
          <a:ext cx="838200" cy="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60249</xdr:rowOff>
    </xdr:from>
    <xdr:to>
      <xdr:col>50</xdr:col>
      <xdr:colOff>114300</xdr:colOff>
      <xdr:row>58</xdr:row>
      <xdr:rowOff>70917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0434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70917</xdr:rowOff>
    </xdr:from>
    <xdr:to>
      <xdr:col>45</xdr:col>
      <xdr:colOff>177800</xdr:colOff>
      <xdr:row>58</xdr:row>
      <xdr:rowOff>80505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15017"/>
          <a:ext cx="889000" cy="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67425</xdr:rowOff>
    </xdr:from>
    <xdr:to>
      <xdr:col>41</xdr:col>
      <xdr:colOff>50800</xdr:colOff>
      <xdr:row>58</xdr:row>
      <xdr:rowOff>80505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11525"/>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203</xdr:rowOff>
    </xdr:from>
    <xdr:to>
      <xdr:col>55</xdr:col>
      <xdr:colOff>50800</xdr:colOff>
      <xdr:row>58</xdr:row>
      <xdr:rowOff>101803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150080</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2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9449</xdr:rowOff>
    </xdr:from>
    <xdr:to>
      <xdr:col>50</xdr:col>
      <xdr:colOff>165100</xdr:colOff>
      <xdr:row>58</xdr:row>
      <xdr:rowOff>111049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102176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04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20117</xdr:rowOff>
    </xdr:from>
    <xdr:to>
      <xdr:col>46</xdr:col>
      <xdr:colOff>38100</xdr:colOff>
      <xdr:row>58</xdr:row>
      <xdr:rowOff>121717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112844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100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29705</xdr:rowOff>
    </xdr:from>
    <xdr:to>
      <xdr:col>41</xdr:col>
      <xdr:colOff>101600</xdr:colOff>
      <xdr:row>58</xdr:row>
      <xdr:rowOff>131305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122432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1006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16625</xdr:rowOff>
    </xdr:from>
    <xdr:to>
      <xdr:col>36</xdr:col>
      <xdr:colOff>165100</xdr:colOff>
      <xdr:row>58</xdr:row>
      <xdr:rowOff>118225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109352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1005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121413</xdr:rowOff>
    </xdr:from>
    <xdr:to>
      <xdr:col>55</xdr:col>
      <xdr:colOff>0</xdr:colOff>
      <xdr:row>76</xdr:row>
      <xdr:rowOff>167227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151613"/>
          <a:ext cx="838200" cy="4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38391</xdr:rowOff>
    </xdr:from>
    <xdr:to>
      <xdr:col>50</xdr:col>
      <xdr:colOff>114300</xdr:colOff>
      <xdr:row>76</xdr:row>
      <xdr:rowOff>121413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068591"/>
          <a:ext cx="889000" cy="8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152902</xdr:rowOff>
    </xdr:from>
    <xdr:to>
      <xdr:col>45</xdr:col>
      <xdr:colOff>177800</xdr:colOff>
      <xdr:row>76</xdr:row>
      <xdr:rowOff>38391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011652"/>
          <a:ext cx="889000" cy="5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152902</xdr:rowOff>
    </xdr:from>
    <xdr:to>
      <xdr:col>41</xdr:col>
      <xdr:colOff>50800</xdr:colOff>
      <xdr:row>76</xdr:row>
      <xdr:rowOff>130556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011652"/>
          <a:ext cx="889000" cy="1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116427</xdr:rowOff>
    </xdr:from>
    <xdr:to>
      <xdr:col>55</xdr:col>
      <xdr:colOff>50800</xdr:colOff>
      <xdr:row>77</xdr:row>
      <xdr:rowOff>46577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14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139304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70613</xdr:rowOff>
    </xdr:from>
    <xdr:to>
      <xdr:col>50</xdr:col>
      <xdr:colOff>165100</xdr:colOff>
      <xdr:row>77</xdr:row>
      <xdr:rowOff>763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17289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159041</xdr:rowOff>
    </xdr:from>
    <xdr:to>
      <xdr:col>46</xdr:col>
      <xdr:colOff>38100</xdr:colOff>
      <xdr:row>76</xdr:row>
      <xdr:rowOff>89191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1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105719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7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102102</xdr:rowOff>
    </xdr:from>
    <xdr:to>
      <xdr:col>41</xdr:col>
      <xdr:colOff>101600</xdr:colOff>
      <xdr:row>76</xdr:row>
      <xdr:rowOff>32252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96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48779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73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79756</xdr:rowOff>
    </xdr:from>
    <xdr:to>
      <xdr:col>36</xdr:col>
      <xdr:colOff>165100</xdr:colOff>
      <xdr:row>77</xdr:row>
      <xdr:rowOff>9906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26433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88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114064</xdr:rowOff>
    </xdr:from>
    <xdr:to>
      <xdr:col>55</xdr:col>
      <xdr:colOff>0</xdr:colOff>
      <xdr:row>95</xdr:row>
      <xdr:rowOff>98830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230364"/>
          <a:ext cx="838200" cy="15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98830</xdr:rowOff>
    </xdr:from>
    <xdr:to>
      <xdr:col>50</xdr:col>
      <xdr:colOff>114300</xdr:colOff>
      <xdr:row>96</xdr:row>
      <xdr:rowOff>20289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386580"/>
          <a:ext cx="889000" cy="9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162854</xdr:rowOff>
    </xdr:from>
    <xdr:to>
      <xdr:col>45</xdr:col>
      <xdr:colOff>177800</xdr:colOff>
      <xdr:row>96</xdr:row>
      <xdr:rowOff>20289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450604"/>
          <a:ext cx="889000" cy="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162854</xdr:rowOff>
    </xdr:from>
    <xdr:to>
      <xdr:col>41</xdr:col>
      <xdr:colOff>50800</xdr:colOff>
      <xdr:row>96</xdr:row>
      <xdr:rowOff>79741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450604"/>
          <a:ext cx="889000" cy="8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63264</xdr:rowOff>
    </xdr:from>
    <xdr:to>
      <xdr:col>55</xdr:col>
      <xdr:colOff>50800</xdr:colOff>
      <xdr:row>94</xdr:row>
      <xdr:rowOff>164864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17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86141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03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48030</xdr:rowOff>
    </xdr:from>
    <xdr:to>
      <xdr:col>50</xdr:col>
      <xdr:colOff>165100</xdr:colOff>
      <xdr:row>95</xdr:row>
      <xdr:rowOff>149630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166157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140939</xdr:rowOff>
    </xdr:from>
    <xdr:to>
      <xdr:col>46</xdr:col>
      <xdr:colOff>38100</xdr:colOff>
      <xdr:row>96</xdr:row>
      <xdr:rowOff>71089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87616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112054</xdr:rowOff>
    </xdr:from>
    <xdr:to>
      <xdr:col>41</xdr:col>
      <xdr:colOff>101600</xdr:colOff>
      <xdr:row>96</xdr:row>
      <xdr:rowOff>42204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58731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7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28941</xdr:rowOff>
    </xdr:from>
    <xdr:to>
      <xdr:col>36</xdr:col>
      <xdr:colOff>165100</xdr:colOff>
      <xdr:row>96</xdr:row>
      <xdr:rowOff>130541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8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147068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26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160548</xdr:rowOff>
    </xdr:from>
    <xdr:to>
      <xdr:col>85</xdr:col>
      <xdr:colOff>127000</xdr:colOff>
      <xdr:row>35</xdr:row>
      <xdr:rowOff>22245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89848"/>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22245</xdr:rowOff>
    </xdr:from>
    <xdr:to>
      <xdr:col>81</xdr:col>
      <xdr:colOff>50800</xdr:colOff>
      <xdr:row>36</xdr:row>
      <xdr:rowOff>13513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022995"/>
          <a:ext cx="889000" cy="16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13513</xdr:rowOff>
    </xdr:from>
    <xdr:to>
      <xdr:col>76</xdr:col>
      <xdr:colOff>114300</xdr:colOff>
      <xdr:row>36</xdr:row>
      <xdr:rowOff>36373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8571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36373</xdr:rowOff>
    </xdr:from>
    <xdr:to>
      <xdr:col>71</xdr:col>
      <xdr:colOff>177800</xdr:colOff>
      <xdr:row>36</xdr:row>
      <xdr:rowOff>99924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08573"/>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109748</xdr:rowOff>
    </xdr:from>
    <xdr:to>
      <xdr:col>85</xdr:col>
      <xdr:colOff>177800</xdr:colOff>
      <xdr:row>35</xdr:row>
      <xdr:rowOff>39898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3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132625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9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142895</xdr:rowOff>
    </xdr:from>
    <xdr:to>
      <xdr:col>81</xdr:col>
      <xdr:colOff>101600</xdr:colOff>
      <xdr:row>35</xdr:row>
      <xdr:rowOff>73045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97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89572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74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134163</xdr:rowOff>
    </xdr:from>
    <xdr:to>
      <xdr:col>76</xdr:col>
      <xdr:colOff>165100</xdr:colOff>
      <xdr:row>36</xdr:row>
      <xdr:rowOff>64313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80840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1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157023</xdr:rowOff>
    </xdr:from>
    <xdr:to>
      <xdr:col>72</xdr:col>
      <xdr:colOff>38100</xdr:colOff>
      <xdr:row>36</xdr:row>
      <xdr:rowOff>87173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103700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3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49124</xdr:rowOff>
    </xdr:from>
    <xdr:to>
      <xdr:col>67</xdr:col>
      <xdr:colOff>101600</xdr:colOff>
      <xdr:row>36</xdr:row>
      <xdr:rowOff>150724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2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167251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116154</xdr:rowOff>
    </xdr:from>
    <xdr:to>
      <xdr:col>85</xdr:col>
      <xdr:colOff>127000</xdr:colOff>
      <xdr:row>58</xdr:row>
      <xdr:rowOff>25209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88804"/>
          <a:ext cx="838200" cy="8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142278</xdr:rowOff>
    </xdr:from>
    <xdr:to>
      <xdr:col>81</xdr:col>
      <xdr:colOff>50800</xdr:colOff>
      <xdr:row>58</xdr:row>
      <xdr:rowOff>25209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14928"/>
          <a:ext cx="889000" cy="5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32029</xdr:rowOff>
    </xdr:from>
    <xdr:to>
      <xdr:col>76</xdr:col>
      <xdr:colOff>114300</xdr:colOff>
      <xdr:row>57</xdr:row>
      <xdr:rowOff>142278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633229"/>
          <a:ext cx="889000" cy="2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32029</xdr:rowOff>
    </xdr:from>
    <xdr:to>
      <xdr:col>71</xdr:col>
      <xdr:colOff>177800</xdr:colOff>
      <xdr:row>57</xdr:row>
      <xdr:rowOff>66002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633229"/>
          <a:ext cx="889000" cy="2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65354</xdr:rowOff>
    </xdr:from>
    <xdr:to>
      <xdr:col>85</xdr:col>
      <xdr:colOff>177800</xdr:colOff>
      <xdr:row>57</xdr:row>
      <xdr:rowOff>166954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43781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145859</xdr:rowOff>
    </xdr:from>
    <xdr:to>
      <xdr:col>81</xdr:col>
      <xdr:colOff>101600</xdr:colOff>
      <xdr:row>58</xdr:row>
      <xdr:rowOff>76009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1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67136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91478</xdr:rowOff>
    </xdr:from>
    <xdr:to>
      <xdr:col>76</xdr:col>
      <xdr:colOff>165100</xdr:colOff>
      <xdr:row>58</xdr:row>
      <xdr:rowOff>21628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12755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5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152679</xdr:rowOff>
    </xdr:from>
    <xdr:to>
      <xdr:col>72</xdr:col>
      <xdr:colOff>38100</xdr:colOff>
      <xdr:row>56</xdr:row>
      <xdr:rowOff>82829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8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99356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5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15202</xdr:rowOff>
    </xdr:from>
    <xdr:to>
      <xdr:col>67</xdr:col>
      <xdr:colOff>101600</xdr:colOff>
      <xdr:row>57</xdr:row>
      <xdr:rowOff>116802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133329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146124</xdr:rowOff>
    </xdr:from>
    <xdr:to>
      <xdr:col>85</xdr:col>
      <xdr:colOff>127000</xdr:colOff>
      <xdr:row>78</xdr:row>
      <xdr:rowOff>57815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004874"/>
          <a:ext cx="838200" cy="42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20096</xdr:rowOff>
    </xdr:from>
    <xdr:to>
      <xdr:col>81</xdr:col>
      <xdr:colOff>50800</xdr:colOff>
      <xdr:row>75</xdr:row>
      <xdr:rowOff>146124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2707396"/>
          <a:ext cx="889000" cy="29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10953</xdr:rowOff>
    </xdr:from>
    <xdr:to>
      <xdr:col>76</xdr:col>
      <xdr:colOff>114300</xdr:colOff>
      <xdr:row>74</xdr:row>
      <xdr:rowOff>20096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269825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93386</xdr:rowOff>
    </xdr:from>
    <xdr:to>
      <xdr:col>71</xdr:col>
      <xdr:colOff>177800</xdr:colOff>
      <xdr:row>74</xdr:row>
      <xdr:rowOff>10953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2609236"/>
          <a:ext cx="889000" cy="8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82987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7015</xdr:rowOff>
    </xdr:from>
    <xdr:to>
      <xdr:col>85</xdr:col>
      <xdr:colOff>177800</xdr:colOff>
      <xdr:row>78</xdr:row>
      <xdr:rowOff>108615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8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137842</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95324</xdr:rowOff>
    </xdr:from>
    <xdr:to>
      <xdr:col>81</xdr:col>
      <xdr:colOff>101600</xdr:colOff>
      <xdr:row>76</xdr:row>
      <xdr:rowOff>25474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295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42001</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27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140746</xdr:rowOff>
    </xdr:from>
    <xdr:to>
      <xdr:col>76</xdr:col>
      <xdr:colOff>165100</xdr:colOff>
      <xdr:row>74</xdr:row>
      <xdr:rowOff>70896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26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87423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43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131603</xdr:rowOff>
    </xdr:from>
    <xdr:to>
      <xdr:col>72</xdr:col>
      <xdr:colOff>38100</xdr:colOff>
      <xdr:row>74</xdr:row>
      <xdr:rowOff>61753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264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78280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4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42586</xdr:rowOff>
    </xdr:from>
    <xdr:to>
      <xdr:col>67</xdr:col>
      <xdr:colOff>101600</xdr:colOff>
      <xdr:row>73</xdr:row>
      <xdr:rowOff>144186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255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160713</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3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54170</xdr:rowOff>
    </xdr:from>
    <xdr:to>
      <xdr:col>85</xdr:col>
      <xdr:colOff>127000</xdr:colOff>
      <xdr:row>91</xdr:row>
      <xdr:rowOff>105736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656120"/>
          <a:ext cx="838200" cy="5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105736</xdr:rowOff>
    </xdr:from>
    <xdr:to>
      <xdr:col>81</xdr:col>
      <xdr:colOff>50800</xdr:colOff>
      <xdr:row>92</xdr:row>
      <xdr:rowOff>32094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5707686"/>
          <a:ext cx="889000" cy="9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163899</xdr:rowOff>
    </xdr:from>
    <xdr:to>
      <xdr:col>76</xdr:col>
      <xdr:colOff>114300</xdr:colOff>
      <xdr:row>92</xdr:row>
      <xdr:rowOff>32094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5765849"/>
          <a:ext cx="889000" cy="3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163899</xdr:rowOff>
    </xdr:from>
    <xdr:to>
      <xdr:col>71</xdr:col>
      <xdr:colOff>177800</xdr:colOff>
      <xdr:row>92</xdr:row>
      <xdr:rowOff>74076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5765849"/>
          <a:ext cx="889000" cy="8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3370</xdr:rowOff>
    </xdr:from>
    <xdr:to>
      <xdr:col>85</xdr:col>
      <xdr:colOff>177800</xdr:colOff>
      <xdr:row>91</xdr:row>
      <xdr:rowOff>104970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6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26247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45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54936</xdr:rowOff>
    </xdr:from>
    <xdr:to>
      <xdr:col>81</xdr:col>
      <xdr:colOff>101600</xdr:colOff>
      <xdr:row>91</xdr:row>
      <xdr:rowOff>156536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65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1613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43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152744</xdr:rowOff>
    </xdr:from>
    <xdr:to>
      <xdr:col>76</xdr:col>
      <xdr:colOff>165100</xdr:colOff>
      <xdr:row>92</xdr:row>
      <xdr:rowOff>82894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75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99421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52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113099</xdr:rowOff>
    </xdr:from>
    <xdr:to>
      <xdr:col>72</xdr:col>
      <xdr:colOff>38100</xdr:colOff>
      <xdr:row>92</xdr:row>
      <xdr:rowOff>43249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7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59776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49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23276</xdr:rowOff>
    </xdr:from>
    <xdr:to>
      <xdr:col>67</xdr:col>
      <xdr:colOff>101600</xdr:colOff>
      <xdr:row>92</xdr:row>
      <xdr:rowOff>124876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7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141403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198,396</a:t>
          </a:r>
          <a:r>
            <a:rPr kumimoji="1" lang="ja-JP" altLang="ja-JP" sz="1100">
              <a:solidFill>
                <a:schemeClr val="dk1"/>
              </a:solidFill>
              <a:effectLst/>
              <a:latin typeface="+mn-lt"/>
              <a:ea typeface="+mn-ea"/>
              <a:cs typeface="+mn-cs"/>
            </a:rPr>
            <a:t>円と類似団体平均より高くなっている。これは、</a:t>
          </a:r>
          <a:r>
            <a:rPr kumimoji="1" lang="ja-JP" altLang="en-US" sz="1100">
              <a:solidFill>
                <a:schemeClr val="dk1"/>
              </a:solidFill>
              <a:effectLst/>
              <a:latin typeface="+mn-lt"/>
              <a:ea typeface="+mn-ea"/>
              <a:cs typeface="+mn-cs"/>
            </a:rPr>
            <a:t>後期高齢者医療広域連合への負担金や重層的支援体制整備事業に要</a:t>
          </a:r>
          <a:r>
            <a:rPr kumimoji="1" lang="ja-JP" altLang="ja-JP" sz="1100">
              <a:solidFill>
                <a:schemeClr val="dk1"/>
              </a:solidFill>
              <a:effectLst/>
              <a:latin typeface="+mn-lt"/>
              <a:ea typeface="+mn-ea"/>
              <a:cs typeface="+mn-cs"/>
            </a:rPr>
            <a:t>した経費が増加したことによるものである。</a:t>
          </a:r>
          <a:endParaRPr lang="ja-JP" altLang="ja-JP" sz="1400">
            <a:effectLst/>
          </a:endParaRPr>
        </a:p>
        <a:p>
          <a:r>
            <a:rPr kumimoji="1" lang="ja-JP" altLang="ja-JP" sz="1100">
              <a:solidFill>
                <a:schemeClr val="dk1"/>
              </a:solidFill>
              <a:effectLst/>
              <a:latin typeface="+mn-lt"/>
              <a:ea typeface="+mn-ea"/>
              <a:cs typeface="+mn-cs"/>
            </a:rPr>
            <a:t>　衛生費は、</a:t>
          </a:r>
          <a:r>
            <a:rPr kumimoji="1" lang="ja-JP" altLang="en-US" sz="1100">
              <a:solidFill>
                <a:schemeClr val="dk1"/>
              </a:solidFill>
              <a:effectLst/>
              <a:latin typeface="+mn-lt"/>
              <a:ea typeface="+mn-ea"/>
              <a:cs typeface="+mn-cs"/>
            </a:rPr>
            <a:t>賀茂第２クリーンセンター解体事業が完了したこと及び新型コロナウイルスワクチン接種事業に要した経費が減少したことにより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39,662</a:t>
          </a:r>
          <a:r>
            <a:rPr kumimoji="1" lang="ja-JP" altLang="ja-JP" sz="1100">
              <a:solidFill>
                <a:schemeClr val="dk1"/>
              </a:solidFill>
              <a:effectLst/>
              <a:latin typeface="+mn-lt"/>
              <a:ea typeface="+mn-ea"/>
              <a:cs typeface="+mn-cs"/>
            </a:rPr>
            <a:t>円と前年から</a:t>
          </a:r>
          <a:r>
            <a:rPr kumimoji="1" lang="en-US" altLang="ja-JP" sz="1100">
              <a:solidFill>
                <a:schemeClr val="dk1"/>
              </a:solidFill>
              <a:effectLst/>
              <a:latin typeface="+mn-lt"/>
              <a:ea typeface="+mn-ea"/>
              <a:cs typeface="+mn-cs"/>
            </a:rPr>
            <a:t>6,578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消防費は、住民一人当たり</a:t>
          </a:r>
          <a:r>
            <a:rPr kumimoji="1" lang="en-US" altLang="ja-JP" sz="1100">
              <a:solidFill>
                <a:schemeClr val="dk1"/>
              </a:solidFill>
              <a:effectLst/>
              <a:latin typeface="+mn-lt"/>
              <a:ea typeface="+mn-ea"/>
              <a:cs typeface="+mn-cs"/>
            </a:rPr>
            <a:t>24,544</a:t>
          </a:r>
          <a:r>
            <a:rPr kumimoji="1" lang="ja-JP" altLang="ja-JP" sz="1100">
              <a:solidFill>
                <a:schemeClr val="dk1"/>
              </a:solidFill>
              <a:effectLst/>
              <a:latin typeface="+mn-lt"/>
              <a:ea typeface="+mn-ea"/>
              <a:cs typeface="+mn-cs"/>
            </a:rPr>
            <a:t>円と類似団体・全国・県内平均より高くなっている。これは、</a:t>
          </a:r>
          <a:r>
            <a:rPr kumimoji="1" lang="en-US" altLang="ja-JP" sz="1100">
              <a:solidFill>
                <a:schemeClr val="dk1"/>
              </a:solidFill>
              <a:effectLst/>
              <a:latin typeface="+mn-lt"/>
              <a:ea typeface="+mn-ea"/>
              <a:cs typeface="+mn-cs"/>
            </a:rPr>
            <a:t>G7</a:t>
          </a:r>
          <a:r>
            <a:rPr kumimoji="1" lang="ja-JP" altLang="en-US" sz="1100">
              <a:solidFill>
                <a:schemeClr val="dk1"/>
              </a:solidFill>
              <a:effectLst/>
              <a:latin typeface="+mn-lt"/>
              <a:ea typeface="+mn-ea"/>
              <a:cs typeface="+mn-cs"/>
            </a:rPr>
            <a:t>広島サミット開催に伴い、消防特別警戒事業に要した経費が増加したこと</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災害復旧費は、平成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年豪雨災害に対する災害復旧工事費</a:t>
          </a:r>
          <a:r>
            <a:rPr kumimoji="1" lang="ja-JP" altLang="en-US" sz="1100">
              <a:solidFill>
                <a:schemeClr val="dk1"/>
              </a:solidFill>
              <a:effectLst/>
              <a:latin typeface="+mn-lt"/>
              <a:ea typeface="+mn-ea"/>
              <a:cs typeface="+mn-cs"/>
            </a:rPr>
            <a:t>が完了したことにより、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3,582</a:t>
          </a:r>
          <a:r>
            <a:rPr kumimoji="1" lang="ja-JP" altLang="ja-JP" sz="1100">
              <a:solidFill>
                <a:schemeClr val="dk1"/>
              </a:solidFill>
              <a:effectLst/>
              <a:latin typeface="+mn-lt"/>
              <a:ea typeface="+mn-ea"/>
              <a:cs typeface="+mn-cs"/>
            </a:rPr>
            <a:t>円と前年度より</a:t>
          </a:r>
          <a:r>
            <a:rPr kumimoji="1" lang="en-US" altLang="ja-JP" sz="1100">
              <a:solidFill>
                <a:schemeClr val="dk1"/>
              </a:solidFill>
              <a:effectLst/>
              <a:latin typeface="+mn-lt"/>
              <a:ea typeface="+mn-ea"/>
              <a:cs typeface="+mn-cs"/>
            </a:rPr>
            <a:t>18,637</a:t>
          </a:r>
          <a:r>
            <a:rPr kumimoji="1" lang="ja-JP" altLang="en-US" sz="1100">
              <a:solidFill>
                <a:schemeClr val="dk1"/>
              </a:solidFill>
              <a:effectLst/>
              <a:latin typeface="+mn-lt"/>
              <a:ea typeface="+mn-ea"/>
              <a:cs typeface="+mn-cs"/>
            </a:rPr>
            <a:t>円減少しているが、</a:t>
          </a:r>
          <a:r>
            <a:rPr kumimoji="1" lang="ja-JP" altLang="ja-JP" sz="1100">
              <a:solidFill>
                <a:schemeClr val="dk1"/>
              </a:solidFill>
              <a:effectLst/>
              <a:latin typeface="+mn-lt"/>
              <a:ea typeface="+mn-ea"/>
              <a:cs typeface="+mn-cs"/>
            </a:rPr>
            <a:t>類似団体・全国・県内平均より高くなっている。これは</a:t>
          </a:r>
          <a:r>
            <a:rPr kumimoji="1" lang="ja-JP" altLang="en-US" sz="1100">
              <a:solidFill>
                <a:schemeClr val="dk1"/>
              </a:solidFill>
              <a:effectLst/>
              <a:latin typeface="+mn-lt"/>
              <a:ea typeface="+mn-ea"/>
              <a:cs typeface="+mn-cs"/>
            </a:rPr>
            <a:t>、</a:t>
          </a:r>
          <a:r>
            <a:rPr lang="ja-JP" altLang="en-US" sz="1100" b="0" i="0" u="none" strike="noStrike" baseline="0">
              <a:solidFill>
                <a:schemeClr val="dk1"/>
              </a:solidFill>
              <a:latin typeface="+mn-lt"/>
              <a:ea typeface="+mn-ea"/>
              <a:cs typeface="+mn-cs"/>
            </a:rPr>
            <a:t>令和</a:t>
          </a:r>
          <a:r>
            <a:rPr lang="en-US" altLang="ja-JP" sz="1100" b="0" i="0" u="none" strike="noStrike" baseline="0">
              <a:solidFill>
                <a:schemeClr val="dk1"/>
              </a:solidFill>
              <a:latin typeface="+mn-lt"/>
              <a:ea typeface="+mn-ea"/>
              <a:cs typeface="+mn-cs"/>
            </a:rPr>
            <a:t>5</a:t>
          </a:r>
          <a:r>
            <a:rPr lang="ja-JP" altLang="en-US" sz="1100" b="0" i="0" u="none" strike="noStrike" baseline="0">
              <a:solidFill>
                <a:schemeClr val="dk1"/>
              </a:solidFill>
              <a:latin typeface="+mn-lt"/>
              <a:ea typeface="+mn-ea"/>
              <a:cs typeface="+mn-cs"/>
            </a:rPr>
            <a:t>年</a:t>
          </a:r>
          <a:r>
            <a:rPr lang="en-US" altLang="ja-JP" sz="1100" b="0" i="0" u="none" strike="noStrike" baseline="0">
              <a:solidFill>
                <a:schemeClr val="dk1"/>
              </a:solidFill>
              <a:latin typeface="+mn-lt"/>
              <a:ea typeface="+mn-ea"/>
              <a:cs typeface="+mn-cs"/>
            </a:rPr>
            <a:t>6</a:t>
          </a:r>
          <a:r>
            <a:rPr lang="ja-JP" altLang="en-US" sz="1100" b="0" i="0" u="none" strike="noStrike" baseline="0">
              <a:solidFill>
                <a:schemeClr val="dk1"/>
              </a:solidFill>
              <a:latin typeface="+mn-lt"/>
              <a:ea typeface="+mn-ea"/>
              <a:cs typeface="+mn-cs"/>
            </a:rPr>
            <a:t>月</a:t>
          </a:r>
          <a:r>
            <a:rPr lang="en-US" altLang="ja-JP" sz="1100" b="0" i="0" u="none" strike="noStrike" baseline="0">
              <a:solidFill>
                <a:schemeClr val="dk1"/>
              </a:solidFill>
              <a:latin typeface="+mn-lt"/>
              <a:ea typeface="+mn-ea"/>
              <a:cs typeface="+mn-cs"/>
            </a:rPr>
            <a:t>30</a:t>
          </a:r>
          <a:r>
            <a:rPr lang="ja-JP" altLang="en-US" sz="1100" b="0" i="0" u="none" strike="noStrike" baseline="0">
              <a:solidFill>
                <a:schemeClr val="dk1"/>
              </a:solidFill>
              <a:latin typeface="+mn-lt"/>
              <a:ea typeface="+mn-ea"/>
              <a:cs typeface="+mn-cs"/>
            </a:rPr>
            <a:t>日から</a:t>
          </a:r>
          <a:r>
            <a:rPr lang="en-US" altLang="ja-JP" sz="1100" b="0" i="0" u="none" strike="noStrike" baseline="0">
              <a:solidFill>
                <a:schemeClr val="dk1"/>
              </a:solidFill>
              <a:latin typeface="+mn-lt"/>
              <a:ea typeface="+mn-ea"/>
              <a:cs typeface="+mn-cs"/>
            </a:rPr>
            <a:t>7</a:t>
          </a:r>
          <a:r>
            <a:rPr lang="ja-JP" altLang="en-US" sz="1100" b="0" i="0" u="none" strike="noStrike" baseline="0">
              <a:solidFill>
                <a:schemeClr val="dk1"/>
              </a:solidFill>
              <a:latin typeface="+mn-lt"/>
              <a:ea typeface="+mn-ea"/>
              <a:cs typeface="+mn-cs"/>
            </a:rPr>
            <a:t>月</a:t>
          </a:r>
          <a:r>
            <a:rPr lang="en-US" altLang="ja-JP" sz="1100" b="0" i="0" u="none" strike="noStrike" baseline="0">
              <a:solidFill>
                <a:schemeClr val="dk1"/>
              </a:solidFill>
              <a:latin typeface="+mn-lt"/>
              <a:ea typeface="+mn-ea"/>
              <a:cs typeface="+mn-cs"/>
            </a:rPr>
            <a:t>1</a:t>
          </a:r>
          <a:r>
            <a:rPr lang="ja-JP" altLang="en-US" sz="1100" b="0" i="0" u="none" strike="noStrike" baseline="0">
              <a:solidFill>
                <a:schemeClr val="dk1"/>
              </a:solidFill>
              <a:latin typeface="+mn-lt"/>
              <a:ea typeface="+mn-ea"/>
              <a:cs typeface="+mn-cs"/>
            </a:rPr>
            <a:t>日まで及び</a:t>
          </a:r>
          <a:r>
            <a:rPr lang="en-US" altLang="ja-JP" sz="1100" b="0" i="0" u="none" strike="noStrike" baseline="0">
              <a:solidFill>
                <a:schemeClr val="dk1"/>
              </a:solidFill>
              <a:latin typeface="+mn-lt"/>
              <a:ea typeface="+mn-ea"/>
              <a:cs typeface="+mn-cs"/>
            </a:rPr>
            <a:t>7</a:t>
          </a:r>
          <a:r>
            <a:rPr lang="ja-JP" altLang="en-US" sz="1100" b="0" i="0" u="none" strike="noStrike" baseline="0">
              <a:solidFill>
                <a:schemeClr val="dk1"/>
              </a:solidFill>
              <a:latin typeface="+mn-lt"/>
              <a:ea typeface="+mn-ea"/>
              <a:cs typeface="+mn-cs"/>
            </a:rPr>
            <a:t>月</a:t>
          </a:r>
          <a:r>
            <a:rPr lang="en-US" altLang="ja-JP" sz="1100" b="0" i="0" u="none" strike="noStrike" baseline="0">
              <a:solidFill>
                <a:schemeClr val="dk1"/>
              </a:solidFill>
              <a:latin typeface="+mn-lt"/>
              <a:ea typeface="+mn-ea"/>
              <a:cs typeface="+mn-cs"/>
            </a:rPr>
            <a:t>7</a:t>
          </a:r>
          <a:r>
            <a:rPr lang="ja-JP" altLang="en-US" sz="1100" b="0" i="0" u="none" strike="noStrike" baseline="0">
              <a:solidFill>
                <a:schemeClr val="dk1"/>
              </a:solidFill>
              <a:latin typeface="+mn-lt"/>
              <a:ea typeface="+mn-ea"/>
              <a:cs typeface="+mn-cs"/>
            </a:rPr>
            <a:t>日から</a:t>
          </a:r>
          <a:r>
            <a:rPr lang="en-US" altLang="ja-JP" sz="1100" b="0" i="0" u="none" strike="noStrike" baseline="0">
              <a:solidFill>
                <a:schemeClr val="dk1"/>
              </a:solidFill>
              <a:latin typeface="+mn-lt"/>
              <a:ea typeface="+mn-ea"/>
              <a:cs typeface="+mn-cs"/>
            </a:rPr>
            <a:t>7</a:t>
          </a:r>
          <a:r>
            <a:rPr lang="ja-JP" altLang="en-US" sz="1100" b="0" i="0" u="none" strike="noStrike" baseline="0">
              <a:solidFill>
                <a:schemeClr val="dk1"/>
              </a:solidFill>
              <a:latin typeface="+mn-lt"/>
              <a:ea typeface="+mn-ea"/>
              <a:cs typeface="+mn-cs"/>
            </a:rPr>
            <a:t>月</a:t>
          </a:r>
          <a:r>
            <a:rPr lang="en-US" altLang="ja-JP" sz="1100" b="0" i="0" u="none" strike="noStrike" baseline="0">
              <a:solidFill>
                <a:schemeClr val="dk1"/>
              </a:solidFill>
              <a:latin typeface="+mn-lt"/>
              <a:ea typeface="+mn-ea"/>
              <a:cs typeface="+mn-cs"/>
            </a:rPr>
            <a:t>10</a:t>
          </a:r>
          <a:r>
            <a:rPr lang="ja-JP" altLang="en-US" sz="1100" b="0" i="0" u="none" strike="noStrike" baseline="0">
              <a:solidFill>
                <a:schemeClr val="dk1"/>
              </a:solidFill>
              <a:latin typeface="+mn-lt"/>
              <a:ea typeface="+mn-ea"/>
              <a:cs typeface="+mn-cs"/>
            </a:rPr>
            <a:t>日までの豪雨による</a:t>
          </a:r>
          <a:r>
            <a:rPr kumimoji="1" lang="ja-JP" altLang="ja-JP" sz="1100">
              <a:solidFill>
                <a:schemeClr val="dk1"/>
              </a:solidFill>
              <a:effectLst/>
              <a:latin typeface="+mn-lt"/>
              <a:ea typeface="+mn-ea"/>
              <a:cs typeface="+mn-cs"/>
            </a:rPr>
            <a:t>災害復旧工事</a:t>
          </a:r>
          <a:r>
            <a:rPr kumimoji="1" lang="ja-JP" altLang="en-US" sz="1100">
              <a:solidFill>
                <a:schemeClr val="dk1"/>
              </a:solidFill>
              <a:effectLst/>
              <a:latin typeface="+mn-lt"/>
              <a:ea typeface="+mn-ea"/>
              <a:cs typeface="+mn-cs"/>
            </a:rPr>
            <a:t>が必要となったこと</a:t>
          </a:r>
          <a:r>
            <a:rPr kumimoji="1"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財政調整基金残高は、適切な財源確保と歳出の精査により、取崩しを回避しており、前年度から増となっている。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市町村民税</a:t>
          </a:r>
          <a:r>
            <a:rPr kumimoji="1" lang="ja-JP" altLang="ja-JP" sz="1100">
              <a:solidFill>
                <a:schemeClr val="dk1"/>
              </a:solidFill>
              <a:effectLst/>
              <a:latin typeface="+mn-lt"/>
              <a:ea typeface="+mn-ea"/>
              <a:cs typeface="+mn-cs"/>
            </a:rPr>
            <a:t>の減及び</a:t>
          </a:r>
          <a:r>
            <a:rPr kumimoji="1" lang="ja-JP" altLang="en-US" sz="1100">
              <a:solidFill>
                <a:schemeClr val="dk1"/>
              </a:solidFill>
              <a:effectLst/>
              <a:latin typeface="+mn-lt"/>
              <a:ea typeface="+mn-ea"/>
              <a:cs typeface="+mn-cs"/>
            </a:rPr>
            <a:t>人事院勧告による職員給等の</a:t>
          </a:r>
          <a:r>
            <a:rPr kumimoji="1" lang="ja-JP" altLang="ja-JP" sz="1100">
              <a:solidFill>
                <a:schemeClr val="dk1"/>
              </a:solidFill>
              <a:effectLst/>
              <a:latin typeface="+mn-lt"/>
              <a:ea typeface="+mn-ea"/>
              <a:cs typeface="+mn-cs"/>
            </a:rPr>
            <a:t>増により、実質収支額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減少しており、引き続き個別事業の取捨選択や事業費を精査するとともに、市税、使用料・手数料、財産収入等の自主財源の確保に努める。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全会計が黒字で推移しており、健全な状態にある。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53738363</v>
      </c>
      <c r="BO4" s="462"/>
      <c r="BP4" s="462"/>
      <c r="BQ4" s="462"/>
      <c r="BR4" s="462"/>
      <c r="BS4" s="462"/>
      <c r="BT4" s="462"/>
      <c r="BU4" s="463"/>
      <c r="BV4" s="461">
        <v>54241529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v>
      </c>
      <c r="CU4" s="602"/>
      <c r="CV4" s="602"/>
      <c r="CW4" s="602"/>
      <c r="CX4" s="602"/>
      <c r="CY4" s="602"/>
      <c r="CZ4" s="602"/>
      <c r="DA4" s="603"/>
      <c r="DB4" s="601">
        <v>4.5999999999999996</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52646853</v>
      </c>
      <c r="BO5" s="433"/>
      <c r="BP5" s="433"/>
      <c r="BQ5" s="433"/>
      <c r="BR5" s="433"/>
      <c r="BS5" s="433"/>
      <c r="BT5" s="433"/>
      <c r="BU5" s="434"/>
      <c r="BV5" s="432">
        <v>52500075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95.4</v>
      </c>
      <c r="CU5" s="430"/>
      <c r="CV5" s="430"/>
      <c r="CW5" s="430"/>
      <c r="CX5" s="430"/>
      <c r="CY5" s="430"/>
      <c r="CZ5" s="430"/>
      <c r="DA5" s="431"/>
      <c r="DB5" s="429">
        <v>95.2</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1091510</v>
      </c>
      <c r="BO6" s="433"/>
      <c r="BP6" s="433"/>
      <c r="BQ6" s="433"/>
      <c r="BR6" s="433"/>
      <c r="BS6" s="433"/>
      <c r="BT6" s="433"/>
      <c r="BU6" s="434"/>
      <c r="BV6" s="432">
        <v>1741454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96.2</v>
      </c>
      <c r="CU6" s="576"/>
      <c r="CV6" s="576"/>
      <c r="CW6" s="576"/>
      <c r="CX6" s="576"/>
      <c r="CY6" s="576"/>
      <c r="CZ6" s="576"/>
      <c r="DA6" s="577"/>
      <c r="DB6" s="575">
        <v>96.3</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275404</v>
      </c>
      <c r="BO7" s="433"/>
      <c r="BP7" s="433"/>
      <c r="BQ7" s="433"/>
      <c r="BR7" s="433"/>
      <c r="BS7" s="433"/>
      <c r="BT7" s="433"/>
      <c r="BU7" s="434"/>
      <c r="BV7" s="432">
        <v>489895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27544659</v>
      </c>
      <c r="CU7" s="433"/>
      <c r="CV7" s="433"/>
      <c r="CW7" s="433"/>
      <c r="CX7" s="433"/>
      <c r="CY7" s="433"/>
      <c r="CZ7" s="433"/>
      <c r="DA7" s="434"/>
      <c r="DB7" s="432">
        <v>27427814</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816106</v>
      </c>
      <c r="BO8" s="433"/>
      <c r="BP8" s="433"/>
      <c r="BQ8" s="433"/>
      <c r="BR8" s="433"/>
      <c r="BS8" s="433"/>
      <c r="BT8" s="433"/>
      <c r="BU8" s="434"/>
      <c r="BV8" s="432">
        <v>1251559</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0.53</v>
      </c>
      <c r="CU8" s="536"/>
      <c r="CV8" s="536"/>
      <c r="CW8" s="536"/>
      <c r="CX8" s="536"/>
      <c r="CY8" s="536"/>
      <c r="CZ8" s="536"/>
      <c r="DA8" s="537"/>
      <c r="DB8" s="535">
        <v>0.54</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90573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-435453</v>
      </c>
      <c r="BO9" s="433"/>
      <c r="BP9" s="433"/>
      <c r="BQ9" s="433"/>
      <c r="BR9" s="433"/>
      <c r="BS9" s="433"/>
      <c r="BT9" s="433"/>
      <c r="BU9" s="434"/>
      <c r="BV9" s="432">
        <v>-1210441</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21.9</v>
      </c>
      <c r="CU9" s="430"/>
      <c r="CV9" s="430"/>
      <c r="CW9" s="430"/>
      <c r="CX9" s="430"/>
      <c r="CY9" s="430"/>
      <c r="CZ9" s="430"/>
      <c r="DA9" s="431"/>
      <c r="DB9" s="429">
        <v>21</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96194</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4479</v>
      </c>
      <c r="BO10" s="433"/>
      <c r="BP10" s="433"/>
      <c r="BQ10" s="433"/>
      <c r="BR10" s="433"/>
      <c r="BS10" s="433"/>
      <c r="BT10" s="433"/>
      <c r="BU10" s="434"/>
      <c r="BV10" s="432">
        <v>803870</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1004492</v>
      </c>
      <c r="BO11" s="433"/>
      <c r="BP11" s="433"/>
      <c r="BQ11" s="433"/>
      <c r="BR11" s="433"/>
      <c r="BS11" s="433"/>
      <c r="BT11" s="433"/>
      <c r="BU11" s="434"/>
      <c r="BV11" s="432">
        <v>669339</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88128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85509</v>
      </c>
      <c r="S13" s="520"/>
      <c r="T13" s="520"/>
      <c r="U13" s="520"/>
      <c r="V13" s="521"/>
      <c r="W13" s="522" t="s">
        <v>131</v>
      </c>
      <c r="X13" s="418"/>
      <c r="Y13" s="418"/>
      <c r="Z13" s="418"/>
      <c r="AA13" s="418"/>
      <c r="AB13" s="419"/>
      <c r="AC13" s="385">
        <v>2238</v>
      </c>
      <c r="AD13" s="386"/>
      <c r="AE13" s="386"/>
      <c r="AF13" s="386"/>
      <c r="AG13" s="387"/>
      <c r="AH13" s="385">
        <v>2386</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573518</v>
      </c>
      <c r="BO13" s="433"/>
      <c r="BP13" s="433"/>
      <c r="BQ13" s="433"/>
      <c r="BR13" s="433"/>
      <c r="BS13" s="433"/>
      <c r="BT13" s="433"/>
      <c r="BU13" s="434"/>
      <c r="BV13" s="432">
        <v>262768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9.6</v>
      </c>
      <c r="CU13" s="430"/>
      <c r="CV13" s="430"/>
      <c r="CW13" s="430"/>
      <c r="CX13" s="430"/>
      <c r="CY13" s="430"/>
      <c r="CZ13" s="430"/>
      <c r="DA13" s="431"/>
      <c r="DB13" s="429">
        <v>9.4</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89154</v>
      </c>
      <c r="S14" s="520"/>
      <c r="T14" s="520"/>
      <c r="U14" s="520"/>
      <c r="V14" s="521"/>
      <c r="W14" s="523"/>
      <c r="X14" s="421"/>
      <c r="Y14" s="421"/>
      <c r="Z14" s="421"/>
      <c r="AA14" s="421"/>
      <c r="AB14" s="422"/>
      <c r="AC14" s="512">
        <v>5.4</v>
      </c>
      <c r="AD14" s="513"/>
      <c r="AE14" s="513"/>
      <c r="AF14" s="513"/>
      <c r="AG14" s="514"/>
      <c r="AH14" s="512">
        <v>5.6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11.4</v>
      </c>
      <c r="CU14" s="530"/>
      <c r="CV14" s="530"/>
      <c r="CW14" s="530"/>
      <c r="CX14" s="530"/>
      <c r="CY14" s="530"/>
      <c r="CZ14" s="530"/>
      <c r="DA14" s="531"/>
      <c r="DB14" s="529">
        <v>26</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86923</v>
      </c>
      <c r="S15" s="520"/>
      <c r="T15" s="520"/>
      <c r="U15" s="520"/>
      <c r="V15" s="521"/>
      <c r="W15" s="522" t="s">
        <v>137</v>
      </c>
      <c r="X15" s="418"/>
      <c r="Y15" s="418"/>
      <c r="Z15" s="418"/>
      <c r="AA15" s="418"/>
      <c r="AB15" s="419"/>
      <c r="AC15" s="385">
        <v>12606</v>
      </c>
      <c r="AD15" s="386"/>
      <c r="AE15" s="386"/>
      <c r="AF15" s="386"/>
      <c r="AG15" s="387"/>
      <c r="AH15" s="385">
        <v>13304</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12740475</v>
      </c>
      <c r="BO15" s="462"/>
      <c r="BP15" s="462"/>
      <c r="BQ15" s="462"/>
      <c r="BR15" s="462"/>
      <c r="BS15" s="462"/>
      <c r="BT15" s="462"/>
      <c r="BU15" s="463"/>
      <c r="BV15" s="461">
        <v>12796066</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30.7</v>
      </c>
      <c r="AD16" s="513"/>
      <c r="AE16" s="513"/>
      <c r="AF16" s="513"/>
      <c r="AG16" s="514"/>
      <c r="AH16" s="512">
        <v>31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24022823</v>
      </c>
      <c r="BO16" s="433"/>
      <c r="BP16" s="433"/>
      <c r="BQ16" s="433"/>
      <c r="BR16" s="433"/>
      <c r="BS16" s="433"/>
      <c r="BT16" s="433"/>
      <c r="BU16" s="434"/>
      <c r="BV16" s="432">
        <v>23510298</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26267</v>
      </c>
      <c r="AD17" s="386"/>
      <c r="AE17" s="386"/>
      <c r="AF17" s="386"/>
      <c r="AG17" s="387"/>
      <c r="AH17" s="385">
        <v>27247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16096183</v>
      </c>
      <c r="BO17" s="433"/>
      <c r="BP17" s="433"/>
      <c r="BQ17" s="433"/>
      <c r="BR17" s="433"/>
      <c r="BS17" s="433"/>
      <c r="BT17" s="433"/>
      <c r="BU17" s="434"/>
      <c r="BV17" s="432">
        <v>16241078</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471.51</v>
      </c>
      <c r="M18" s="485"/>
      <c r="N18" s="485"/>
      <c r="O18" s="485"/>
      <c r="P18" s="485"/>
      <c r="Q18" s="485"/>
      <c r="R18" s="486"/>
      <c r="S18" s="486"/>
      <c r="T18" s="486"/>
      <c r="U18" s="486"/>
      <c r="V18" s="487"/>
      <c r="W18" s="503"/>
      <c r="X18" s="504"/>
      <c r="Y18" s="504"/>
      <c r="Z18" s="504"/>
      <c r="AA18" s="504"/>
      <c r="AB18" s="528"/>
      <c r="AC18" s="402">
        <v>63.9</v>
      </c>
      <c r="AD18" s="403"/>
      <c r="AE18" s="403"/>
      <c r="AF18" s="403"/>
      <c r="AG18" s="488"/>
      <c r="AH18" s="402">
        <v>63.5</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26695075</v>
      </c>
      <c r="BO18" s="433"/>
      <c r="BP18" s="433"/>
      <c r="BQ18" s="433"/>
      <c r="BR18" s="433"/>
      <c r="BS18" s="433"/>
      <c r="BT18" s="433"/>
      <c r="BU18" s="434"/>
      <c r="BV18" s="432">
        <v>26307252</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192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34486981</v>
      </c>
      <c r="BO19" s="433"/>
      <c r="BP19" s="433"/>
      <c r="BQ19" s="433"/>
      <c r="BR19" s="433"/>
      <c r="BS19" s="433"/>
      <c r="BT19" s="433"/>
      <c r="BU19" s="434"/>
      <c r="BV19" s="432">
        <v>34413762</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39091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57991193</v>
      </c>
      <c r="BO22" s="462"/>
      <c r="BP22" s="462"/>
      <c r="BQ22" s="462"/>
      <c r="BR22" s="462"/>
      <c r="BS22" s="462"/>
      <c r="BT22" s="462"/>
      <c r="BU22" s="463"/>
      <c r="BV22" s="461">
        <v>61167320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39454673</v>
      </c>
      <c r="BO23" s="433"/>
      <c r="BP23" s="433"/>
      <c r="BQ23" s="433"/>
      <c r="BR23" s="433"/>
      <c r="BS23" s="433"/>
      <c r="BT23" s="433"/>
      <c r="BU23" s="434"/>
      <c r="BV23" s="432">
        <v>41367455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9430</v>
      </c>
      <c r="R24" s="386"/>
      <c r="S24" s="386"/>
      <c r="T24" s="386"/>
      <c r="U24" s="386"/>
      <c r="V24" s="387"/>
      <c r="W24" s="475"/>
      <c r="X24" s="412"/>
      <c r="Y24" s="413"/>
      <c r="Z24" s="388" t="s">
        <v>162</v>
      </c>
      <c r="AA24" s="389"/>
      <c r="AB24" s="389"/>
      <c r="AC24" s="389"/>
      <c r="AD24" s="389"/>
      <c r="AE24" s="389"/>
      <c r="AF24" s="389"/>
      <c r="AG24" s="390"/>
      <c r="AH24" s="385">
        <v>843</v>
      </c>
      <c r="AI24" s="386"/>
      <c r="AJ24" s="386"/>
      <c r="AK24" s="386"/>
      <c r="AL24" s="387"/>
      <c r="AM24" s="385">
        <v>2671467</v>
      </c>
      <c r="AN24" s="386"/>
      <c r="AO24" s="386"/>
      <c r="AP24" s="386"/>
      <c r="AQ24" s="386"/>
      <c r="AR24" s="387"/>
      <c r="AS24" s="385">
        <v>3169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42409665</v>
      </c>
      <c r="BO24" s="433"/>
      <c r="BP24" s="433"/>
      <c r="BQ24" s="433"/>
      <c r="BR24" s="433"/>
      <c r="BS24" s="433"/>
      <c r="BT24" s="433"/>
      <c r="BU24" s="434"/>
      <c r="BV24" s="432">
        <v>43868591</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2</v>
      </c>
      <c r="M25" s="386"/>
      <c r="N25" s="386"/>
      <c r="O25" s="386"/>
      <c r="P25" s="387"/>
      <c r="Q25" s="385">
        <v>7440</v>
      </c>
      <c r="R25" s="386"/>
      <c r="S25" s="386"/>
      <c r="T25" s="386"/>
      <c r="U25" s="386"/>
      <c r="V25" s="387"/>
      <c r="W25" s="475"/>
      <c r="X25" s="412"/>
      <c r="Y25" s="413"/>
      <c r="Z25" s="388" t="s">
        <v>165</v>
      </c>
      <c r="AA25" s="389"/>
      <c r="AB25" s="389"/>
      <c r="AC25" s="389"/>
      <c r="AD25" s="389"/>
      <c r="AE25" s="389"/>
      <c r="AF25" s="389"/>
      <c r="AG25" s="390"/>
      <c r="AH25" s="385">
        <v>166</v>
      </c>
      <c r="AI25" s="386"/>
      <c r="AJ25" s="386"/>
      <c r="AK25" s="386"/>
      <c r="AL25" s="387"/>
      <c r="AM25" s="385">
        <v>531864</v>
      </c>
      <c r="AN25" s="386"/>
      <c r="AO25" s="386"/>
      <c r="AP25" s="386"/>
      <c r="AQ25" s="386"/>
      <c r="AR25" s="387"/>
      <c r="AS25" s="385">
        <v>3204</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4276270</v>
      </c>
      <c r="BO25" s="462"/>
      <c r="BP25" s="462"/>
      <c r="BQ25" s="462"/>
      <c r="BR25" s="462"/>
      <c r="BS25" s="462"/>
      <c r="BT25" s="462"/>
      <c r="BU25" s="463"/>
      <c r="BV25" s="461">
        <v>5843762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6500</v>
      </c>
      <c r="R26" s="386"/>
      <c r="S26" s="386"/>
      <c r="T26" s="386"/>
      <c r="U26" s="386"/>
      <c r="V26" s="387"/>
      <c r="W26" s="475"/>
      <c r="X26" s="412"/>
      <c r="Y26" s="413"/>
      <c r="Z26" s="388" t="s">
        <v>168</v>
      </c>
      <c r="AA26" s="443"/>
      <c r="AB26" s="443"/>
      <c r="AC26" s="443"/>
      <c r="AD26" s="443"/>
      <c r="AE26" s="443"/>
      <c r="AF26" s="443"/>
      <c r="AG26" s="444"/>
      <c r="AH26" s="385">
        <v>17</v>
      </c>
      <c r="AI26" s="386"/>
      <c r="AJ26" s="386"/>
      <c r="AK26" s="386"/>
      <c r="AL26" s="387"/>
      <c r="AM26" s="385">
        <v>55641</v>
      </c>
      <c r="AN26" s="386"/>
      <c r="AO26" s="386"/>
      <c r="AP26" s="386"/>
      <c r="AQ26" s="386"/>
      <c r="AR26" s="387"/>
      <c r="AS26" s="385">
        <v>3273</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5300</v>
      </c>
      <c r="R27" s="386"/>
      <c r="S27" s="386"/>
      <c r="T27" s="386"/>
      <c r="U27" s="386"/>
      <c r="V27" s="387"/>
      <c r="W27" s="475"/>
      <c r="X27" s="412"/>
      <c r="Y27" s="413"/>
      <c r="Z27" s="388" t="s">
        <v>171</v>
      </c>
      <c r="AA27" s="389"/>
      <c r="AB27" s="389"/>
      <c r="AC27" s="389"/>
      <c r="AD27" s="389"/>
      <c r="AE27" s="389"/>
      <c r="AF27" s="389"/>
      <c r="AG27" s="390"/>
      <c r="AH27" s="385">
        <v>32</v>
      </c>
      <c r="AI27" s="386"/>
      <c r="AJ27" s="386"/>
      <c r="AK27" s="386"/>
      <c r="AL27" s="387"/>
      <c r="AM27" s="385">
        <v>101888</v>
      </c>
      <c r="AN27" s="386"/>
      <c r="AO27" s="386"/>
      <c r="AP27" s="386"/>
      <c r="AQ27" s="386"/>
      <c r="AR27" s="387"/>
      <c r="AS27" s="385">
        <v>3184</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4750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6987349</v>
      </c>
      <c r="BO28" s="462"/>
      <c r="BP28" s="462"/>
      <c r="BQ28" s="462"/>
      <c r="BR28" s="462"/>
      <c r="BS28" s="462"/>
      <c r="BT28" s="462"/>
      <c r="BU28" s="463"/>
      <c r="BV28" s="461">
        <v>6982870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23</v>
      </c>
      <c r="M29" s="386"/>
      <c r="N29" s="386"/>
      <c r="O29" s="386"/>
      <c r="P29" s="387"/>
      <c r="Q29" s="385">
        <v>4280</v>
      </c>
      <c r="R29" s="386"/>
      <c r="S29" s="386"/>
      <c r="T29" s="386"/>
      <c r="U29" s="386"/>
      <c r="V29" s="387"/>
      <c r="W29" s="476"/>
      <c r="X29" s="477"/>
      <c r="Y29" s="478"/>
      <c r="Z29" s="388" t="s">
        <v>177</v>
      </c>
      <c r="AA29" s="389"/>
      <c r="AB29" s="389"/>
      <c r="AC29" s="389"/>
      <c r="AD29" s="389"/>
      <c r="AE29" s="389"/>
      <c r="AF29" s="389"/>
      <c r="AG29" s="390"/>
      <c r="AH29" s="385">
        <v>875</v>
      </c>
      <c r="AI29" s="386"/>
      <c r="AJ29" s="386"/>
      <c r="AK29" s="386"/>
      <c r="AL29" s="387"/>
      <c r="AM29" s="385">
        <v>2773355</v>
      </c>
      <c r="AN29" s="386"/>
      <c r="AO29" s="386"/>
      <c r="AP29" s="386"/>
      <c r="AQ29" s="386"/>
      <c r="AR29" s="387"/>
      <c r="AS29" s="385">
        <v>3170</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1314040</v>
      </c>
      <c r="BO29" s="433"/>
      <c r="BP29" s="433"/>
      <c r="BQ29" s="433"/>
      <c r="BR29" s="433"/>
      <c r="BS29" s="433"/>
      <c r="BT29" s="433"/>
      <c r="BU29" s="434"/>
      <c r="BV29" s="432">
        <v>1175288</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96.4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7941969</v>
      </c>
      <c r="BO30" s="467"/>
      <c r="BP30" s="467"/>
      <c r="BQ30" s="467"/>
      <c r="BR30" s="467"/>
      <c r="BS30" s="467"/>
      <c r="BT30" s="467"/>
      <c r="BU30" s="468"/>
      <c r="BV30" s="466">
        <v>7497716</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6</v>
      </c>
      <c r="V34" s="380"/>
      <c r="W34" s="381" t="str">
        <f>IF('各会計、関係団体の財政状況及び健全化判断比率'!B28="","",'各会計、関係団体の財政状況及び健全化判断比率'!B28)</f>
        <v>国民健康保険（事業勘定）特別会計</v>
      </c>
      <c r="X34" s="381"/>
      <c r="Y34" s="381"/>
      <c r="Z34" s="381"/>
      <c r="AA34" s="381"/>
      <c r="AB34" s="381"/>
      <c r="AC34" s="381"/>
      <c r="AD34" s="381"/>
      <c r="AE34" s="381"/>
      <c r="AF34" s="381"/>
      <c r="AG34" s="381"/>
      <c r="AH34" s="381"/>
      <c r="AI34" s="381"/>
      <c r="AJ34" s="381"/>
      <c r="AK34" s="381"/>
      <c r="AL34" s="175"/>
      <c r="AM34" s="380">
        <f>IF(AO34="","",MAX(C34:D43,U34:V43)+1)</f>
        <v>11</v>
      </c>
      <c r="AN34" s="380"/>
      <c r="AO34" s="381" t="str">
        <f>IF('各会計、関係団体の財政状況及び健全化判断比率'!B33="","",'各会計、関係団体の財政状況及び健全化判断比率'!B33)</f>
        <v>下水道事業会計</v>
      </c>
      <c r="AP34" s="381"/>
      <c r="AQ34" s="381"/>
      <c r="AR34" s="381"/>
      <c r="AS34" s="381"/>
      <c r="AT34" s="381"/>
      <c r="AU34" s="381"/>
      <c r="AV34" s="381"/>
      <c r="AW34" s="381"/>
      <c r="AX34" s="381"/>
      <c r="AY34" s="381"/>
      <c r="AZ34" s="381"/>
      <c r="BA34" s="381"/>
      <c r="BB34" s="381"/>
      <c r="BC34" s="381"/>
      <c r="BD34" s="175"/>
      <c r="BE34" s="380">
        <f>IF(BG34="","",MAX(C34:D43,U34:V43,AM34:AN43)+1)</f>
        <v>12</v>
      </c>
      <c r="BF34" s="380"/>
      <c r="BG34" s="381" t="str">
        <f>IF('各会計、関係団体の財政状況及び健全化判断比率'!B34="","",'各会計、関係団体の財政状況及び健全化判断比率'!B34)</f>
        <v>土地区画整理事業特別会計（特別会計）</v>
      </c>
      <c r="BH34" s="381"/>
      <c r="BI34" s="381"/>
      <c r="BJ34" s="381"/>
      <c r="BK34" s="381"/>
      <c r="BL34" s="381"/>
      <c r="BM34" s="381"/>
      <c r="BN34" s="381"/>
      <c r="BO34" s="381"/>
      <c r="BP34" s="381"/>
      <c r="BQ34" s="381"/>
      <c r="BR34" s="381"/>
      <c r="BS34" s="381"/>
      <c r="BT34" s="381"/>
      <c r="BU34" s="381"/>
      <c r="BV34" s="175"/>
      <c r="BW34" s="380">
        <f>IF(BY34="","",MAX(C34:D43,U34:V43,AM34:AN43,BE34:BF43)+1)</f>
        <v>13</v>
      </c>
      <c r="BX34" s="380"/>
      <c r="BY34" s="381" t="str">
        <f>IF('各会計、関係団体の財政状況及び健全化判断比率'!B68="","",'各会計、関係団体の財政状況及び健全化判断比率'!B68)</f>
        <v>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21</v>
      </c>
      <c r="CP34" s="380"/>
      <c r="CQ34" s="381" t="str">
        <f>IF('各会計、関係団体の財政状況及び健全化判断比率'!BS7="","",'各会計、関係団体の財政状況及び健全化判断比率'!BS7)</f>
        <v>一般財団法人 みはら文化芸術財団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ケーブルネットワーク事業特別会計</v>
      </c>
      <c r="F35" s="381"/>
      <c r="G35" s="381"/>
      <c r="H35" s="381"/>
      <c r="I35" s="381"/>
      <c r="J35" s="381"/>
      <c r="K35" s="381"/>
      <c r="L35" s="381"/>
      <c r="M35" s="381"/>
      <c r="N35" s="381"/>
      <c r="O35" s="381"/>
      <c r="P35" s="381"/>
      <c r="Q35" s="381"/>
      <c r="R35" s="381"/>
      <c r="S35" s="381"/>
      <c r="T35" s="175"/>
      <c r="U35" s="380">
        <f>IF(W35="","",U34+1)</f>
        <v>7</v>
      </c>
      <c r="V35" s="380"/>
      <c r="W35" s="381" t="str">
        <f>IF('各会計、関係団体の財政状況及び健全化判断比率'!B29="","",'各会計、関係団体の財政状況及び健全化判断比率'!B29)</f>
        <v>国民健康保険（直営診療施設勘定）特別会計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14</v>
      </c>
      <c r="BX35" s="380"/>
      <c r="BY35" s="381" t="str">
        <f>IF('各会計、関係団体の財政状況及び健全化判断比率'!B69="","",'各会計、関係団体の財政状況及び健全化判断比率'!B69)</f>
        <v>後期高齢者医療広域連合（特別会計）</v>
      </c>
      <c r="BZ35" s="381"/>
      <c r="CA35" s="381"/>
      <c r="CB35" s="381"/>
      <c r="CC35" s="381"/>
      <c r="CD35" s="381"/>
      <c r="CE35" s="381"/>
      <c r="CF35" s="381"/>
      <c r="CG35" s="381"/>
      <c r="CH35" s="381"/>
      <c r="CI35" s="381"/>
      <c r="CJ35" s="381"/>
      <c r="CK35" s="381"/>
      <c r="CL35" s="381"/>
      <c r="CM35" s="381"/>
      <c r="CN35" s="175"/>
      <c r="CO35" s="380">
        <f t="shared" ref="CO35:CO43" si="3">IF(CQ35="","",CO34+1)</f>
        <v>22</v>
      </c>
      <c r="CP35" s="380"/>
      <c r="CQ35" s="381" t="str">
        <f>IF('各会計、関係団体の財政状況及び健全化判断比率'!BS8="","",'各会計、関係団体の財政状況及び健全化判断比率'!BS8)</f>
        <v>株式会社 FMみはら</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f>IF(E36="","",C35+1)</f>
        <v>3</v>
      </c>
      <c r="D36" s="380"/>
      <c r="E36" s="381" t="str">
        <f>IF('各会計、関係団体の財政状況及び健全化判断比率'!B9="","",'各会計、関係団体の財政状況及び健全化判断比率'!B9)</f>
        <v>公共用地先行取得事業特別会計</v>
      </c>
      <c r="F36" s="381"/>
      <c r="G36" s="381"/>
      <c r="H36" s="381"/>
      <c r="I36" s="381"/>
      <c r="J36" s="381"/>
      <c r="K36" s="381"/>
      <c r="L36" s="381"/>
      <c r="M36" s="381"/>
      <c r="N36" s="381"/>
      <c r="O36" s="381"/>
      <c r="P36" s="381"/>
      <c r="Q36" s="381"/>
      <c r="R36" s="381"/>
      <c r="S36" s="381"/>
      <c r="T36" s="175"/>
      <c r="U36" s="380">
        <f t="shared" ref="U36:U43" si="4">IF(W36="","",U35+1)</f>
        <v>8</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15</v>
      </c>
      <c r="BX36" s="380"/>
      <c r="BY36" s="381" t="str">
        <f>IF('各会計、関係団体の財政状況及び健全化判断比率'!B70="","",'各会計、関係団体の財政状況及び健全化判断比率'!B70)</f>
        <v>三原広域市町村圏事務組合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f>IF(E37="","",C36+1)</f>
        <v>4</v>
      </c>
      <c r="D37" s="380"/>
      <c r="E37" s="381" t="str">
        <f>IF('各会計、関係団体の財政状況及び健全化判断比率'!B10="","",'各会計、関係団体の財政状況及び健全化判断比率'!B10)</f>
        <v>港湾事業特別会計</v>
      </c>
      <c r="F37" s="381"/>
      <c r="G37" s="381"/>
      <c r="H37" s="381"/>
      <c r="I37" s="381"/>
      <c r="J37" s="381"/>
      <c r="K37" s="381"/>
      <c r="L37" s="381"/>
      <c r="M37" s="381"/>
      <c r="N37" s="381"/>
      <c r="O37" s="381"/>
      <c r="P37" s="381"/>
      <c r="Q37" s="381"/>
      <c r="R37" s="381"/>
      <c r="S37" s="381"/>
      <c r="T37" s="175"/>
      <c r="U37" s="380">
        <f t="shared" si="4"/>
        <v>9</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16</v>
      </c>
      <c r="BX37" s="380"/>
      <c r="BY37" s="381" t="str">
        <f>IF('各会計、関係団体の財政状況及び健全化判断比率'!B71="","",'各会計、関係団体の財政状況及び健全化判断比率'!B71)</f>
        <v>広島中部台地土地改良施設管理組合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f t="shared" ref="C38:C43" si="5">IF(E38="","",C37+1)</f>
        <v>5</v>
      </c>
      <c r="D38" s="380"/>
      <c r="E38" s="381" t="str">
        <f>IF('各会計、関係団体の財政状況及び健全化判断比率'!B11="","",'各会計、関係団体の財政状況及び健全化判断比率'!B11)</f>
        <v>土地区画整理事業特別会計（一般会計）</v>
      </c>
      <c r="F38" s="381"/>
      <c r="G38" s="381"/>
      <c r="H38" s="381"/>
      <c r="I38" s="381"/>
      <c r="J38" s="381"/>
      <c r="K38" s="381"/>
      <c r="L38" s="381"/>
      <c r="M38" s="381"/>
      <c r="N38" s="381"/>
      <c r="O38" s="381"/>
      <c r="P38" s="381"/>
      <c r="Q38" s="381"/>
      <c r="R38" s="381"/>
      <c r="S38" s="381"/>
      <c r="T38" s="175"/>
      <c r="U38" s="380">
        <f t="shared" si="4"/>
        <v>10</v>
      </c>
      <c r="V38" s="380"/>
      <c r="W38" s="381" t="str">
        <f>IF('各会計、関係団体の財政状況及び健全化判断比率'!B32="","",'各会計、関係団体の財政状況及び健全化判断比率'!B32)</f>
        <v>駐車場事業特別会計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17</v>
      </c>
      <c r="BX38" s="380"/>
      <c r="BY38" s="381" t="str">
        <f>IF('各会計、関係団体の財政状況及び健全化判断比率'!B72="","",'各会計、関係団体の財政状況及び健全化判断比率'!B72)</f>
        <v>世羅中央病院企業団</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18</v>
      </c>
      <c r="BX39" s="380"/>
      <c r="BY39" s="381" t="str">
        <f>IF('各会計、関係団体の財政状況及び健全化判断比率'!B73="","",'各会計、関係団体の財政状況及び健全化判断比率'!B73)</f>
        <v>広島県市町総合事務組合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19</v>
      </c>
      <c r="BX40" s="380"/>
      <c r="BY40" s="381" t="str">
        <f>IF('各会計、関係団体の財政状況及び健全化判断比率'!B74="","",'各会計、関係団体の財政状況及び健全化判断比率'!B74)</f>
        <v>広島県水道広域連合企業団（水道事業会計）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20</v>
      </c>
      <c r="BX41" s="380"/>
      <c r="BY41" s="381" t="str">
        <f>IF('各会計、関係団体の財政状況及び健全化判断比率'!B75="","",'各会計、関係団体の財政状況及び健全化判断比率'!B75)</f>
        <v>広島県水道広域連合企業団（工業用水道事業会計）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gg9K3vkh9DwGUXcyOhjdd4tHA8yoJgnOz43aRMRTp+mQ9BD5nvqBiRD4Lz0KLBskpjYS0BUEalK6luYqDZBufw==" saltValue="00UW9aGthDZRKURcD+JPn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62" t="s">
        <v>537</v>
      </c>
      <c r="D34" s="1162"/>
      <c r="E34" s="1163"/>
      <c r="F34" s="32" t="s">
        <v>493</v>
      </c>
      <c r="G34" s="33">
        <v>1.26</v>
      </c>
      <c r="H34" s="33">
        <v>2.77</v>
      </c>
      <c r="I34" s="33">
        <v>4.24</v>
      </c>
      <c r="J34" s="34">
        <v>3.85</v>
      </c>
      <c r="K34" s="22"/>
      <c r="L34" s="22"/>
      <c r="M34" s="22"/>
      <c r="N34" s="22"/>
      <c r="O34" s="22"/>
      <c r="P34" s="22"/>
    </row>
    <row r="35" spans="1:16" ht="39" customHeight="1" x14ac:dyDescent="0.15">
      <c r="A35" s="22"/>
      <c r="B35" s="35"/>
      <c r="C35" s="1158" t="s">
        <v>538</v>
      </c>
      <c r="D35" s="1158"/>
      <c r="E35" s="1159"/>
      <c r="F35" s="36">
        <v>3.65</v>
      </c>
      <c r="G35" s="37">
        <v>0.4</v>
      </c>
      <c r="H35" s="37">
        <v>8.7899999999999991</v>
      </c>
      <c r="I35" s="37">
        <v>4.49</v>
      </c>
      <c r="J35" s="38">
        <v>2.9</v>
      </c>
      <c r="K35" s="22"/>
      <c r="L35" s="22"/>
      <c r="M35" s="22"/>
      <c r="N35" s="22"/>
      <c r="O35" s="22"/>
      <c r="P35" s="22"/>
    </row>
    <row r="36" spans="1:16" ht="39" customHeight="1" x14ac:dyDescent="0.15">
      <c r="A36" s="22"/>
      <c r="B36" s="35"/>
      <c r="C36" s="1158" t="s">
        <v>539</v>
      </c>
      <c r="D36" s="1158"/>
      <c r="E36" s="1159"/>
      <c r="F36" s="36">
        <v>0.62</v>
      </c>
      <c r="G36" s="37">
        <v>0.76</v>
      </c>
      <c r="H36" s="37">
        <v>1.0900000000000001</v>
      </c>
      <c r="I36" s="37">
        <v>1.54</v>
      </c>
      <c r="J36" s="38">
        <v>1.31</v>
      </c>
      <c r="K36" s="22"/>
      <c r="L36" s="22"/>
      <c r="M36" s="22"/>
      <c r="N36" s="22"/>
      <c r="O36" s="22"/>
      <c r="P36" s="22"/>
    </row>
    <row r="37" spans="1:16" ht="39" customHeight="1" x14ac:dyDescent="0.15">
      <c r="A37" s="22"/>
      <c r="B37" s="35"/>
      <c r="C37" s="1158" t="s">
        <v>540</v>
      </c>
      <c r="D37" s="1158"/>
      <c r="E37" s="1159"/>
      <c r="F37" s="36">
        <v>1.45</v>
      </c>
      <c r="G37" s="37">
        <v>1.53</v>
      </c>
      <c r="H37" s="37">
        <v>1.42</v>
      </c>
      <c r="I37" s="37">
        <v>1.17</v>
      </c>
      <c r="J37" s="38">
        <v>0.41</v>
      </c>
      <c r="K37" s="22"/>
      <c r="L37" s="22"/>
      <c r="M37" s="22"/>
      <c r="N37" s="22"/>
      <c r="O37" s="22"/>
      <c r="P37" s="22"/>
    </row>
    <row r="38" spans="1:16" ht="39" customHeight="1" x14ac:dyDescent="0.15">
      <c r="A38" s="22"/>
      <c r="B38" s="35"/>
      <c r="C38" s="1158" t="s">
        <v>541</v>
      </c>
      <c r="D38" s="1158"/>
      <c r="E38" s="1159"/>
      <c r="F38" s="36">
        <v>0.01</v>
      </c>
      <c r="G38" s="37">
        <v>0.04</v>
      </c>
      <c r="H38" s="37">
        <v>0.03</v>
      </c>
      <c r="I38" s="37">
        <v>0.04</v>
      </c>
      <c r="J38" s="38">
        <v>0.04</v>
      </c>
      <c r="K38" s="22"/>
      <c r="L38" s="22"/>
      <c r="M38" s="22"/>
      <c r="N38" s="22"/>
      <c r="O38" s="22"/>
      <c r="P38" s="22"/>
    </row>
    <row r="39" spans="1:16" ht="39" customHeight="1" x14ac:dyDescent="0.15">
      <c r="A39" s="22"/>
      <c r="B39" s="35"/>
      <c r="C39" s="1158" t="s">
        <v>542</v>
      </c>
      <c r="D39" s="1158"/>
      <c r="E39" s="1159"/>
      <c r="F39" s="36">
        <v>0.09</v>
      </c>
      <c r="G39" s="37">
        <v>0</v>
      </c>
      <c r="H39" s="37">
        <v>0</v>
      </c>
      <c r="I39" s="37">
        <v>0.05</v>
      </c>
      <c r="J39" s="38">
        <v>0.03</v>
      </c>
      <c r="K39" s="22"/>
      <c r="L39" s="22"/>
      <c r="M39" s="22"/>
      <c r="N39" s="22"/>
      <c r="O39" s="22"/>
      <c r="P39" s="22"/>
    </row>
    <row r="40" spans="1:16" ht="39" customHeight="1" x14ac:dyDescent="0.15">
      <c r="A40" s="22"/>
      <c r="B40" s="35"/>
      <c r="C40" s="1158" t="s">
        <v>543</v>
      </c>
      <c r="D40" s="1158"/>
      <c r="E40" s="1159"/>
      <c r="F40" s="36">
        <v>0</v>
      </c>
      <c r="G40" s="37">
        <v>0.01</v>
      </c>
      <c r="H40" s="37">
        <v>0</v>
      </c>
      <c r="I40" s="37">
        <v>0.01</v>
      </c>
      <c r="J40" s="38">
        <v>0.02</v>
      </c>
      <c r="K40" s="22"/>
      <c r="L40" s="22"/>
      <c r="M40" s="22"/>
      <c r="N40" s="22"/>
      <c r="O40" s="22"/>
      <c r="P40" s="22"/>
    </row>
    <row r="41" spans="1:16" ht="39" customHeight="1" x14ac:dyDescent="0.15">
      <c r="A41" s="22"/>
      <c r="B41" s="35"/>
      <c r="C41" s="1158" t="s">
        <v>544</v>
      </c>
      <c r="D41" s="1158"/>
      <c r="E41" s="1159"/>
      <c r="F41" s="36">
        <v>0.01</v>
      </c>
      <c r="G41" s="37">
        <v>0.01</v>
      </c>
      <c r="H41" s="37">
        <v>0.03</v>
      </c>
      <c r="I41" s="37">
        <v>0.01</v>
      </c>
      <c r="J41" s="38">
        <v>0.01</v>
      </c>
      <c r="K41" s="22"/>
      <c r="L41" s="22"/>
      <c r="M41" s="22"/>
      <c r="N41" s="22"/>
      <c r="O41" s="22"/>
      <c r="P41" s="22"/>
    </row>
    <row r="42" spans="1:16" ht="39" customHeight="1" x14ac:dyDescent="0.15">
      <c r="A42" s="22"/>
      <c r="B42" s="39"/>
      <c r="C42" s="1158" t="s">
        <v>545</v>
      </c>
      <c r="D42" s="1158"/>
      <c r="E42" s="1159"/>
      <c r="F42" s="36" t="s">
        <v>493</v>
      </c>
      <c r="G42" s="37" t="s">
        <v>493</v>
      </c>
      <c r="H42" s="37" t="s">
        <v>493</v>
      </c>
      <c r="I42" s="37" t="s">
        <v>493</v>
      </c>
      <c r="J42" s="38" t="s">
        <v>493</v>
      </c>
      <c r="K42" s="22"/>
      <c r="L42" s="22"/>
      <c r="M42" s="22"/>
      <c r="N42" s="22"/>
      <c r="O42" s="22"/>
      <c r="P42" s="22"/>
    </row>
    <row r="43" spans="1:16" ht="39" customHeight="1" thickBot="1" x14ac:dyDescent="0.2">
      <c r="A43" s="22"/>
      <c r="B43" s="40"/>
      <c r="C43" s="1160" t="s">
        <v>546</v>
      </c>
      <c r="D43" s="1160"/>
      <c r="E43" s="1161"/>
      <c r="F43" s="41">
        <v>8.23</v>
      </c>
      <c r="G43" s="42">
        <v>7.63</v>
      </c>
      <c r="H43" s="42">
        <v>6.96</v>
      </c>
      <c r="I43" s="42">
        <v>5.0199999999999996</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pFJ5V1Zzkubt3eV2vmB9qUJX13qGA+wCAUyk2wLUMsfchD4Bb2MIK5jpD/uHV1hB5XUrKdZ9lduIetnkwksEw==" saltValue="RzEghSvA1UE1bPpEwxDY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6293</v>
      </c>
      <c r="L45" s="58">
        <v>6534</v>
      </c>
      <c r="M45" s="58">
        <v>6812</v>
      </c>
      <c r="N45" s="58">
        <v>6780</v>
      </c>
      <c r="O45" s="59">
        <v>6636</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493</v>
      </c>
      <c r="L46" s="62" t="s">
        <v>493</v>
      </c>
      <c r="M46" s="62" t="s">
        <v>493</v>
      </c>
      <c r="N46" s="62" t="s">
        <v>493</v>
      </c>
      <c r="O46" s="63" t="s">
        <v>493</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493</v>
      </c>
      <c r="L47" s="62" t="s">
        <v>493</v>
      </c>
      <c r="M47" s="62" t="s">
        <v>493</v>
      </c>
      <c r="N47" s="62" t="s">
        <v>493</v>
      </c>
      <c r="O47" s="63" t="s">
        <v>493</v>
      </c>
      <c r="P47" s="46"/>
      <c r="Q47" s="46"/>
      <c r="R47" s="46"/>
      <c r="S47" s="46"/>
      <c r="T47" s="46"/>
      <c r="U47" s="46"/>
    </row>
    <row r="48" spans="1:21" ht="30.75" customHeight="1" x14ac:dyDescent="0.15">
      <c r="A48" s="46"/>
      <c r="B48" s="1189"/>
      <c r="C48" s="1190"/>
      <c r="D48" s="60"/>
      <c r="E48" s="1166" t="s">
        <v>13</v>
      </c>
      <c r="F48" s="1166"/>
      <c r="G48" s="1166"/>
      <c r="H48" s="1166"/>
      <c r="I48" s="1166"/>
      <c r="J48" s="1167"/>
      <c r="K48" s="61">
        <v>1759</v>
      </c>
      <c r="L48" s="62">
        <v>1803</v>
      </c>
      <c r="M48" s="62">
        <v>1810</v>
      </c>
      <c r="N48" s="62">
        <v>1870</v>
      </c>
      <c r="O48" s="63">
        <v>1191</v>
      </c>
      <c r="P48" s="46"/>
      <c r="Q48" s="46"/>
      <c r="R48" s="46"/>
      <c r="S48" s="46"/>
      <c r="T48" s="46"/>
      <c r="U48" s="46"/>
    </row>
    <row r="49" spans="1:21" ht="30.75" customHeight="1" x14ac:dyDescent="0.15">
      <c r="A49" s="46"/>
      <c r="B49" s="1189"/>
      <c r="C49" s="1190"/>
      <c r="D49" s="60"/>
      <c r="E49" s="1166" t="s">
        <v>14</v>
      </c>
      <c r="F49" s="1166"/>
      <c r="G49" s="1166"/>
      <c r="H49" s="1166"/>
      <c r="I49" s="1166"/>
      <c r="J49" s="1167"/>
      <c r="K49" s="61">
        <v>11</v>
      </c>
      <c r="L49" s="62">
        <v>11</v>
      </c>
      <c r="M49" s="62">
        <v>10</v>
      </c>
      <c r="N49" s="62">
        <v>11</v>
      </c>
      <c r="O49" s="63">
        <v>253</v>
      </c>
      <c r="P49" s="46"/>
      <c r="Q49" s="46"/>
      <c r="R49" s="46"/>
      <c r="S49" s="46"/>
      <c r="T49" s="46"/>
      <c r="U49" s="46"/>
    </row>
    <row r="50" spans="1:21" ht="30.75" customHeight="1" x14ac:dyDescent="0.15">
      <c r="A50" s="46"/>
      <c r="B50" s="1189"/>
      <c r="C50" s="1190"/>
      <c r="D50" s="60"/>
      <c r="E50" s="1166" t="s">
        <v>15</v>
      </c>
      <c r="F50" s="1166"/>
      <c r="G50" s="1166"/>
      <c r="H50" s="1166"/>
      <c r="I50" s="1166"/>
      <c r="J50" s="1167"/>
      <c r="K50" s="61">
        <v>20</v>
      </c>
      <c r="L50" s="62">
        <v>10</v>
      </c>
      <c r="M50" s="62">
        <v>10</v>
      </c>
      <c r="N50" s="62">
        <v>10</v>
      </c>
      <c r="O50" s="63">
        <v>0</v>
      </c>
      <c r="P50" s="46"/>
      <c r="Q50" s="46"/>
      <c r="R50" s="46"/>
      <c r="S50" s="46"/>
      <c r="T50" s="46"/>
      <c r="U50" s="46"/>
    </row>
    <row r="51" spans="1:21" ht="30.75" customHeight="1" x14ac:dyDescent="0.15">
      <c r="A51" s="46"/>
      <c r="B51" s="1191"/>
      <c r="C51" s="1192"/>
      <c r="D51" s="64"/>
      <c r="E51" s="1166" t="s">
        <v>16</v>
      </c>
      <c r="F51" s="1166"/>
      <c r="G51" s="1166"/>
      <c r="H51" s="1166"/>
      <c r="I51" s="1166"/>
      <c r="J51" s="1167"/>
      <c r="K51" s="61">
        <v>1</v>
      </c>
      <c r="L51" s="62">
        <v>2</v>
      </c>
      <c r="M51" s="62">
        <v>1</v>
      </c>
      <c r="N51" s="62">
        <v>2</v>
      </c>
      <c r="O51" s="63">
        <v>3</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6854</v>
      </c>
      <c r="L52" s="62">
        <v>6592</v>
      </c>
      <c r="M52" s="62">
        <v>6407</v>
      </c>
      <c r="N52" s="62">
        <v>6411</v>
      </c>
      <c r="O52" s="63">
        <v>6144</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1230</v>
      </c>
      <c r="L53" s="67">
        <v>1768</v>
      </c>
      <c r="M53" s="67">
        <v>2236</v>
      </c>
      <c r="N53" s="67">
        <v>2262</v>
      </c>
      <c r="O53" s="68">
        <v>1939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KvEy51v14lHfydlFyox3F+m7GB/A04CZXWInFZZHFRt9i3a/JN2JVAjqRBIuMvjVa3TDZtkoPPZy4kQgujXYw==" saltValue="s8EYnbIqCukrr9dTD7tJ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207" t="s">
        <v>30</v>
      </c>
      <c r="C41" s="1208"/>
      <c r="D41" s="103"/>
      <c r="E41" s="1209" t="s">
        <v>31</v>
      </c>
      <c r="F41" s="1209"/>
      <c r="G41" s="1209"/>
      <c r="H41" s="1210"/>
      <c r="I41" s="342">
        <v>66736</v>
      </c>
      <c r="J41" s="343">
        <v>68237</v>
      </c>
      <c r="K41" s="343">
        <v>65268</v>
      </c>
      <c r="L41" s="343">
        <v>61167</v>
      </c>
      <c r="M41" s="344">
        <v>57991</v>
      </c>
    </row>
    <row r="42" spans="2:13" ht="27.75" customHeight="1" x14ac:dyDescent="0.15">
      <c r="B42" s="1197"/>
      <c r="C42" s="1198"/>
      <c r="D42" s="104"/>
      <c r="E42" s="1201" t="s">
        <v>32</v>
      </c>
      <c r="F42" s="1201"/>
      <c r="G42" s="1201"/>
      <c r="H42" s="1202"/>
      <c r="I42" s="345">
        <v>292</v>
      </c>
      <c r="J42" s="346">
        <v>268</v>
      </c>
      <c r="K42" s="346">
        <v>239</v>
      </c>
      <c r="L42" s="346">
        <v>203</v>
      </c>
      <c r="M42" s="347">
        <v>183</v>
      </c>
    </row>
    <row r="43" spans="2:13" ht="27.75" customHeight="1" x14ac:dyDescent="0.15">
      <c r="B43" s="1197"/>
      <c r="C43" s="1198"/>
      <c r="D43" s="104"/>
      <c r="E43" s="1201" t="s">
        <v>33</v>
      </c>
      <c r="F43" s="1201"/>
      <c r="G43" s="1201"/>
      <c r="H43" s="1202"/>
      <c r="I43" s="345">
        <v>20601</v>
      </c>
      <c r="J43" s="346">
        <v>19794</v>
      </c>
      <c r="K43" s="346">
        <v>19599</v>
      </c>
      <c r="L43" s="346">
        <v>19265</v>
      </c>
      <c r="M43" s="347">
        <v>15019</v>
      </c>
    </row>
    <row r="44" spans="2:13" ht="27.75" customHeight="1" x14ac:dyDescent="0.15">
      <c r="B44" s="1197"/>
      <c r="C44" s="1198"/>
      <c r="D44" s="104"/>
      <c r="E44" s="1201" t="s">
        <v>34</v>
      </c>
      <c r="F44" s="1201"/>
      <c r="G44" s="1201"/>
      <c r="H44" s="1202"/>
      <c r="I44" s="345">
        <v>110</v>
      </c>
      <c r="J44" s="346">
        <v>101</v>
      </c>
      <c r="K44" s="346">
        <v>100</v>
      </c>
      <c r="L44" s="346">
        <v>93</v>
      </c>
      <c r="M44" s="347">
        <v>1355</v>
      </c>
    </row>
    <row r="45" spans="2:13" ht="27.75" customHeight="1" x14ac:dyDescent="0.15">
      <c r="B45" s="1197"/>
      <c r="C45" s="1198"/>
      <c r="D45" s="104"/>
      <c r="E45" s="1201" t="s">
        <v>35</v>
      </c>
      <c r="F45" s="1201"/>
      <c r="G45" s="1201"/>
      <c r="H45" s="1202"/>
      <c r="I45" s="345">
        <v>4335</v>
      </c>
      <c r="J45" s="346">
        <v>4298</v>
      </c>
      <c r="K45" s="346">
        <v>5045</v>
      </c>
      <c r="L45" s="346">
        <v>5137</v>
      </c>
      <c r="M45" s="347">
        <v>5692</v>
      </c>
    </row>
    <row r="46" spans="2:13" ht="27.75" customHeight="1" x14ac:dyDescent="0.15">
      <c r="B46" s="1197"/>
      <c r="C46" s="1198"/>
      <c r="D46" s="105"/>
      <c r="E46" s="1201" t="s">
        <v>36</v>
      </c>
      <c r="F46" s="1201"/>
      <c r="G46" s="1201"/>
      <c r="H46" s="1202"/>
      <c r="I46" s="345" t="s">
        <v>493</v>
      </c>
      <c r="J46" s="346" t="s">
        <v>493</v>
      </c>
      <c r="K46" s="346" t="s">
        <v>493</v>
      </c>
      <c r="L46" s="346" t="s">
        <v>493</v>
      </c>
      <c r="M46" s="347" t="s">
        <v>493</v>
      </c>
    </row>
    <row r="47" spans="2:13" ht="27.75" customHeight="1" x14ac:dyDescent="0.15">
      <c r="B47" s="1197"/>
      <c r="C47" s="1198"/>
      <c r="D47" s="106"/>
      <c r="E47" s="1211" t="s">
        <v>37</v>
      </c>
      <c r="F47" s="1212"/>
      <c r="G47" s="1212"/>
      <c r="H47" s="1213"/>
      <c r="I47" s="345" t="s">
        <v>493</v>
      </c>
      <c r="J47" s="346" t="s">
        <v>493</v>
      </c>
      <c r="K47" s="346" t="s">
        <v>493</v>
      </c>
      <c r="L47" s="346" t="s">
        <v>493</v>
      </c>
      <c r="M47" s="347" t="s">
        <v>493</v>
      </c>
    </row>
    <row r="48" spans="2:13" ht="27.75" customHeight="1" x14ac:dyDescent="0.15">
      <c r="B48" s="1197"/>
      <c r="C48" s="1198"/>
      <c r="D48" s="104"/>
      <c r="E48" s="1201" t="s">
        <v>38</v>
      </c>
      <c r="F48" s="1201"/>
      <c r="G48" s="1201"/>
      <c r="H48" s="1202"/>
      <c r="I48" s="345" t="s">
        <v>493</v>
      </c>
      <c r="J48" s="346" t="s">
        <v>493</v>
      </c>
      <c r="K48" s="346" t="s">
        <v>493</v>
      </c>
      <c r="L48" s="346" t="s">
        <v>493</v>
      </c>
      <c r="M48" s="347" t="s">
        <v>493</v>
      </c>
    </row>
    <row r="49" spans="2:13" ht="27.75" customHeight="1" x14ac:dyDescent="0.15">
      <c r="B49" s="1199"/>
      <c r="C49" s="1200"/>
      <c r="D49" s="104"/>
      <c r="E49" s="1201" t="s">
        <v>39</v>
      </c>
      <c r="F49" s="1201"/>
      <c r="G49" s="1201"/>
      <c r="H49" s="1202"/>
      <c r="I49" s="345" t="s">
        <v>493</v>
      </c>
      <c r="J49" s="346" t="s">
        <v>493</v>
      </c>
      <c r="K49" s="346" t="s">
        <v>493</v>
      </c>
      <c r="L49" s="346" t="s">
        <v>493</v>
      </c>
      <c r="M49" s="347" t="s">
        <v>493</v>
      </c>
    </row>
    <row r="50" spans="2:13" ht="27.75" customHeight="1" x14ac:dyDescent="0.15">
      <c r="B50" s="1195" t="s">
        <v>40</v>
      </c>
      <c r="C50" s="1196"/>
      <c r="D50" s="107"/>
      <c r="E50" s="1201" t="s">
        <v>41</v>
      </c>
      <c r="F50" s="1201"/>
      <c r="G50" s="1201"/>
      <c r="H50" s="1202"/>
      <c r="I50" s="345">
        <v>12985</v>
      </c>
      <c r="J50" s="346">
        <v>12634</v>
      </c>
      <c r="K50" s="346">
        <v>13346</v>
      </c>
      <c r="L50" s="346">
        <v>14362</v>
      </c>
      <c r="M50" s="347">
        <v>14975</v>
      </c>
    </row>
    <row r="51" spans="2:13" ht="27.75" customHeight="1" x14ac:dyDescent="0.15">
      <c r="B51" s="1197"/>
      <c r="C51" s="1198"/>
      <c r="D51" s="104"/>
      <c r="E51" s="1201" t="s">
        <v>42</v>
      </c>
      <c r="F51" s="1201"/>
      <c r="G51" s="1201"/>
      <c r="H51" s="1202"/>
      <c r="I51" s="345">
        <v>8322</v>
      </c>
      <c r="J51" s="346">
        <v>8563</v>
      </c>
      <c r="K51" s="346">
        <v>8910</v>
      </c>
      <c r="L51" s="346">
        <v>8604</v>
      </c>
      <c r="M51" s="347">
        <v>8183</v>
      </c>
    </row>
    <row r="52" spans="2:13" ht="27.75" customHeight="1" x14ac:dyDescent="0.15">
      <c r="B52" s="1199"/>
      <c r="C52" s="1200"/>
      <c r="D52" s="104"/>
      <c r="E52" s="1201" t="s">
        <v>43</v>
      </c>
      <c r="F52" s="1201"/>
      <c r="G52" s="1201"/>
      <c r="H52" s="1202"/>
      <c r="I52" s="345">
        <v>61780</v>
      </c>
      <c r="J52" s="346">
        <v>62320</v>
      </c>
      <c r="K52" s="346">
        <v>60014</v>
      </c>
      <c r="L52" s="346">
        <v>57163</v>
      </c>
      <c r="M52" s="347">
        <v>54540</v>
      </c>
    </row>
    <row r="53" spans="2:13" ht="27.75" customHeight="1" thickBot="1" x14ac:dyDescent="0.2">
      <c r="B53" s="1203" t="s">
        <v>19</v>
      </c>
      <c r="C53" s="1204"/>
      <c r="D53" s="108"/>
      <c r="E53" s="1205" t="s">
        <v>44</v>
      </c>
      <c r="F53" s="1205"/>
      <c r="G53" s="1205"/>
      <c r="H53" s="1206"/>
      <c r="I53" s="348">
        <v>8987</v>
      </c>
      <c r="J53" s="349">
        <v>9181</v>
      </c>
      <c r="K53" s="349">
        <v>7982</v>
      </c>
      <c r="L53" s="349">
        <v>5735</v>
      </c>
      <c r="M53" s="350">
        <v>2541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16zXk4qqR7mbr0DxBOS6r7OnkO/elHKgdNHF28uLRtxOJhRaBe1URVxUhM5yJfr+n8dHlJ8ddcEc4uKrBdjqw==" saltValue="l3di3TmgHShv/iNLpmUJ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222" t="s">
        <v>46</v>
      </c>
      <c r="D55" s="1222"/>
      <c r="E55" s="1223"/>
      <c r="F55" s="120">
        <v>6179</v>
      </c>
      <c r="G55" s="120">
        <v>6983</v>
      </c>
      <c r="H55" s="121">
        <v>6987</v>
      </c>
    </row>
    <row r="56" spans="2:8" ht="52.5" customHeight="1" x14ac:dyDescent="0.15">
      <c r="B56" s="122"/>
      <c r="C56" s="1224" t="s">
        <v>47</v>
      </c>
      <c r="D56" s="1224"/>
      <c r="E56" s="1225"/>
      <c r="F56" s="123">
        <v>1175</v>
      </c>
      <c r="G56" s="123">
        <v>1175</v>
      </c>
      <c r="H56" s="124">
        <v>1314</v>
      </c>
    </row>
    <row r="57" spans="2:8" ht="53.25" customHeight="1" x14ac:dyDescent="0.15">
      <c r="B57" s="122"/>
      <c r="C57" s="1226" t="s">
        <v>48</v>
      </c>
      <c r="D57" s="1226"/>
      <c r="E57" s="1227"/>
      <c r="F57" s="125">
        <v>7356</v>
      </c>
      <c r="G57" s="125">
        <v>7498</v>
      </c>
      <c r="H57" s="126">
        <v>7942</v>
      </c>
    </row>
    <row r="58" spans="2:8" ht="45.75" customHeight="1" x14ac:dyDescent="0.15">
      <c r="B58" s="127"/>
      <c r="C58" s="1214" t="s">
        <v>566</v>
      </c>
      <c r="D58" s="1215"/>
      <c r="E58" s="1216"/>
      <c r="F58" s="128">
        <v>3008</v>
      </c>
      <c r="G58" s="128">
        <v>3010</v>
      </c>
      <c r="H58" s="129">
        <v>3012</v>
      </c>
    </row>
    <row r="59" spans="2:8" ht="45.75" customHeight="1" x14ac:dyDescent="0.15">
      <c r="B59" s="127"/>
      <c r="C59" s="1214" t="s">
        <v>567</v>
      </c>
      <c r="D59" s="1215"/>
      <c r="E59" s="1216"/>
      <c r="F59" s="128">
        <v>2229</v>
      </c>
      <c r="G59" s="128">
        <v>2241</v>
      </c>
      <c r="H59" s="129">
        <v>2542</v>
      </c>
    </row>
    <row r="60" spans="2:8" ht="45.75" customHeight="1" x14ac:dyDescent="0.15">
      <c r="B60" s="127"/>
      <c r="C60" s="1214" t="s">
        <v>568</v>
      </c>
      <c r="D60" s="1215"/>
      <c r="E60" s="1216"/>
      <c r="F60" s="128" t="s">
        <v>493</v>
      </c>
      <c r="G60" s="128">
        <v>791</v>
      </c>
      <c r="H60" s="129">
        <v>765</v>
      </c>
    </row>
    <row r="61" spans="2:8" ht="45.75" customHeight="1" x14ac:dyDescent="0.15">
      <c r="B61" s="127"/>
      <c r="C61" s="1214" t="s">
        <v>569</v>
      </c>
      <c r="D61" s="1215"/>
      <c r="E61" s="1216"/>
      <c r="F61" s="128">
        <v>281</v>
      </c>
      <c r="G61" s="128">
        <v>335</v>
      </c>
      <c r="H61" s="129">
        <v>424</v>
      </c>
    </row>
    <row r="62" spans="2:8" ht="45.75" customHeight="1" thickBot="1" x14ac:dyDescent="0.2">
      <c r="B62" s="130"/>
      <c r="C62" s="1217" t="s">
        <v>570</v>
      </c>
      <c r="D62" s="1218"/>
      <c r="E62" s="1219"/>
      <c r="F62" s="131">
        <v>207</v>
      </c>
      <c r="G62" s="131">
        <v>276</v>
      </c>
      <c r="H62" s="132">
        <v>345</v>
      </c>
    </row>
    <row r="63" spans="2:8" ht="52.5" customHeight="1" thickBot="1" x14ac:dyDescent="0.2">
      <c r="B63" s="133"/>
      <c r="C63" s="1220" t="s">
        <v>49</v>
      </c>
      <c r="D63" s="1220"/>
      <c r="E63" s="1221"/>
      <c r="F63" s="134">
        <v>14710</v>
      </c>
      <c r="G63" s="134">
        <v>15656</v>
      </c>
      <c r="H63" s="135">
        <v>16243</v>
      </c>
    </row>
    <row r="64" spans="2:8" x14ac:dyDescent="0.15"/>
  </sheetData>
  <sheetProtection algorithmName="SHA-512" hashValue="ZBNVlSR81RZkSx1wPy2rVljVQutRq1Y2IFkNGv3k3ALSHS8b4YUCQwoJ+tntt129ImojtjRWTr7iJCnIvOFTiw==" saltValue="RXZPaxj8C4vr6HgmmfSM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5" t="s">
        <v>584</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576</v>
      </c>
    </row>
    <row r="50" spans="1:109" x14ac:dyDescent="0.15">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531</v>
      </c>
      <c r="BQ50" s="1232"/>
      <c r="BR50" s="1232"/>
      <c r="BS50" s="1232"/>
      <c r="BT50" s="1232"/>
      <c r="BU50" s="1232"/>
      <c r="BV50" s="1232"/>
      <c r="BW50" s="1232"/>
      <c r="BX50" s="1232" t="s">
        <v>532</v>
      </c>
      <c r="BY50" s="1232"/>
      <c r="BZ50" s="1232"/>
      <c r="CA50" s="1232"/>
      <c r="CB50" s="1232"/>
      <c r="CC50" s="1232"/>
      <c r="CD50" s="1232"/>
      <c r="CE50" s="1232"/>
      <c r="CF50" s="1232" t="s">
        <v>533</v>
      </c>
      <c r="CG50" s="1232"/>
      <c r="CH50" s="1232"/>
      <c r="CI50" s="1232"/>
      <c r="CJ50" s="1232"/>
      <c r="CK50" s="1232"/>
      <c r="CL50" s="1232"/>
      <c r="CM50" s="1232"/>
      <c r="CN50" s="1232" t="s">
        <v>534</v>
      </c>
      <c r="CO50" s="1232"/>
      <c r="CP50" s="1232"/>
      <c r="CQ50" s="1232"/>
      <c r="CR50" s="1232"/>
      <c r="CS50" s="1232"/>
      <c r="CT50" s="1232"/>
      <c r="CU50" s="1232"/>
      <c r="CV50" s="1232" t="s">
        <v>535</v>
      </c>
      <c r="CW50" s="1232"/>
      <c r="CX50" s="1232"/>
      <c r="CY50" s="1232"/>
      <c r="CZ50" s="1232"/>
      <c r="DA50" s="1232"/>
      <c r="DB50" s="1232"/>
      <c r="DC50" s="1232"/>
    </row>
    <row r="51" spans="1:109" ht="13.5" customHeight="1" x14ac:dyDescent="0.15">
      <c r="B51" s="259"/>
      <c r="G51" s="1245"/>
      <c r="H51" s="1245"/>
      <c r="I51" s="1246"/>
      <c r="J51" s="1246"/>
      <c r="K51" s="1244"/>
      <c r="L51" s="1244"/>
      <c r="M51" s="1244"/>
      <c r="N51" s="1244"/>
      <c r="AM51" s="359"/>
      <c r="AN51" s="1234" t="s">
        <v>577</v>
      </c>
      <c r="AO51" s="1234"/>
      <c r="AP51" s="1234"/>
      <c r="AQ51" s="1234"/>
      <c r="AR51" s="1234"/>
      <c r="AS51" s="1234"/>
      <c r="AT51" s="1234"/>
      <c r="AU51" s="1234"/>
      <c r="AV51" s="1234"/>
      <c r="AW51" s="1234"/>
      <c r="AX51" s="1234"/>
      <c r="AY51" s="1234"/>
      <c r="AZ51" s="1234"/>
      <c r="BA51" s="1234"/>
      <c r="BB51" s="1234" t="s">
        <v>578</v>
      </c>
      <c r="BC51" s="1234"/>
      <c r="BD51" s="1234"/>
      <c r="BE51" s="1234"/>
      <c r="BF51" s="1234"/>
      <c r="BG51" s="1234"/>
      <c r="BH51" s="1234"/>
      <c r="BI51" s="1234"/>
      <c r="BJ51" s="1234"/>
      <c r="BK51" s="1234"/>
      <c r="BL51" s="1234"/>
      <c r="BM51" s="1234"/>
      <c r="BN51" s="1234"/>
      <c r="BO51" s="1234"/>
      <c r="BP51" s="1233">
        <v>43</v>
      </c>
      <c r="BQ51" s="1233"/>
      <c r="BR51" s="1233"/>
      <c r="BS51" s="1233"/>
      <c r="BT51" s="1233"/>
      <c r="BU51" s="1233"/>
      <c r="BV51" s="1233"/>
      <c r="BW51" s="1233"/>
      <c r="BX51" s="1233">
        <v>42.1</v>
      </c>
      <c r="BY51" s="1233"/>
      <c r="BZ51" s="1233"/>
      <c r="CA51" s="1233"/>
      <c r="CB51" s="1233"/>
      <c r="CC51" s="1233"/>
      <c r="CD51" s="1233"/>
      <c r="CE51" s="1233"/>
      <c r="CF51" s="1233">
        <v>35.5</v>
      </c>
      <c r="CG51" s="1233"/>
      <c r="CH51" s="1233"/>
      <c r="CI51" s="1233"/>
      <c r="CJ51" s="1233"/>
      <c r="CK51" s="1233"/>
      <c r="CL51" s="1233"/>
      <c r="CM51" s="1233"/>
      <c r="CN51" s="1233">
        <v>26</v>
      </c>
      <c r="CO51" s="1233"/>
      <c r="CP51" s="1233"/>
      <c r="CQ51" s="1233"/>
      <c r="CR51" s="1233"/>
      <c r="CS51" s="1233"/>
      <c r="CT51" s="1233"/>
      <c r="CU51" s="1233"/>
      <c r="CV51" s="1233">
        <v>11.4</v>
      </c>
      <c r="CW51" s="1233"/>
      <c r="CX51" s="1233"/>
      <c r="CY51" s="1233"/>
      <c r="CZ51" s="1233"/>
      <c r="DA51" s="1233"/>
      <c r="DB51" s="1233"/>
      <c r="DC51" s="1233"/>
    </row>
    <row r="52" spans="1:109" x14ac:dyDescent="0.15">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x14ac:dyDescent="0.15">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579</v>
      </c>
      <c r="BC53" s="1234"/>
      <c r="BD53" s="1234"/>
      <c r="BE53" s="1234"/>
      <c r="BF53" s="1234"/>
      <c r="BG53" s="1234"/>
      <c r="BH53" s="1234"/>
      <c r="BI53" s="1234"/>
      <c r="BJ53" s="1234"/>
      <c r="BK53" s="1234"/>
      <c r="BL53" s="1234"/>
      <c r="BM53" s="1234"/>
      <c r="BN53" s="1234"/>
      <c r="BO53" s="1234"/>
      <c r="BP53" s="1233">
        <v>63.9</v>
      </c>
      <c r="BQ53" s="1233"/>
      <c r="BR53" s="1233"/>
      <c r="BS53" s="1233"/>
      <c r="BT53" s="1233"/>
      <c r="BU53" s="1233"/>
      <c r="BV53" s="1233"/>
      <c r="BW53" s="1233"/>
      <c r="BX53" s="1233">
        <v>64.099999999999994</v>
      </c>
      <c r="BY53" s="1233"/>
      <c r="BZ53" s="1233"/>
      <c r="CA53" s="1233"/>
      <c r="CB53" s="1233"/>
      <c r="CC53" s="1233"/>
      <c r="CD53" s="1233"/>
      <c r="CE53" s="1233"/>
      <c r="CF53" s="1233">
        <v>65.3</v>
      </c>
      <c r="CG53" s="1233"/>
      <c r="CH53" s="1233"/>
      <c r="CI53" s="1233"/>
      <c r="CJ53" s="1233"/>
      <c r="CK53" s="1233"/>
      <c r="CL53" s="1233"/>
      <c r="CM53" s="1233"/>
      <c r="CN53" s="1233">
        <v>66.8</v>
      </c>
      <c r="CO53" s="1233"/>
      <c r="CP53" s="1233"/>
      <c r="CQ53" s="1233"/>
      <c r="CR53" s="1233"/>
      <c r="CS53" s="1233"/>
      <c r="CT53" s="1233"/>
      <c r="CU53" s="1233"/>
      <c r="CV53" s="1233">
        <v>68.2</v>
      </c>
      <c r="CW53" s="1233"/>
      <c r="CX53" s="1233"/>
      <c r="CY53" s="1233"/>
      <c r="CZ53" s="1233"/>
      <c r="DA53" s="1233"/>
      <c r="DB53" s="1233"/>
      <c r="DC53" s="1233"/>
    </row>
    <row r="54" spans="1:109" x14ac:dyDescent="0.15">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x14ac:dyDescent="0.15">
      <c r="A55" s="358"/>
      <c r="B55" s="259"/>
      <c r="G55" s="1228"/>
      <c r="H55" s="1228"/>
      <c r="I55" s="1228"/>
      <c r="J55" s="1228"/>
      <c r="K55" s="1244"/>
      <c r="L55" s="1244"/>
      <c r="M55" s="1244"/>
      <c r="N55" s="1244"/>
      <c r="AN55" s="1232" t="s">
        <v>580</v>
      </c>
      <c r="AO55" s="1232"/>
      <c r="AP55" s="1232"/>
      <c r="AQ55" s="1232"/>
      <c r="AR55" s="1232"/>
      <c r="AS55" s="1232"/>
      <c r="AT55" s="1232"/>
      <c r="AU55" s="1232"/>
      <c r="AV55" s="1232"/>
      <c r="AW55" s="1232"/>
      <c r="AX55" s="1232"/>
      <c r="AY55" s="1232"/>
      <c r="AZ55" s="1232"/>
      <c r="BA55" s="1232"/>
      <c r="BB55" s="1234" t="s">
        <v>578</v>
      </c>
      <c r="BC55" s="1234"/>
      <c r="BD55" s="1234"/>
      <c r="BE55" s="1234"/>
      <c r="BF55" s="1234"/>
      <c r="BG55" s="1234"/>
      <c r="BH55" s="1234"/>
      <c r="BI55" s="1234"/>
      <c r="BJ55" s="1234"/>
      <c r="BK55" s="1234"/>
      <c r="BL55" s="1234"/>
      <c r="BM55" s="1234"/>
      <c r="BN55" s="1234"/>
      <c r="BO55" s="1234"/>
      <c r="BP55" s="1233">
        <v>25.5</v>
      </c>
      <c r="BQ55" s="1233"/>
      <c r="BR55" s="1233"/>
      <c r="BS55" s="1233"/>
      <c r="BT55" s="1233"/>
      <c r="BU55" s="1233"/>
      <c r="BV55" s="1233"/>
      <c r="BW55" s="1233"/>
      <c r="BX55" s="1233">
        <v>25.1</v>
      </c>
      <c r="BY55" s="1233"/>
      <c r="BZ55" s="1233"/>
      <c r="CA55" s="1233"/>
      <c r="CB55" s="1233"/>
      <c r="CC55" s="1233"/>
      <c r="CD55" s="1233"/>
      <c r="CE55" s="1233"/>
      <c r="CF55" s="1233">
        <v>18</v>
      </c>
      <c r="CG55" s="1233"/>
      <c r="CH55" s="1233"/>
      <c r="CI55" s="1233"/>
      <c r="CJ55" s="1233"/>
      <c r="CK55" s="1233"/>
      <c r="CL55" s="1233"/>
      <c r="CM55" s="1233"/>
      <c r="CN55" s="1233">
        <v>12.7</v>
      </c>
      <c r="CO55" s="1233"/>
      <c r="CP55" s="1233"/>
      <c r="CQ55" s="1233"/>
      <c r="CR55" s="1233"/>
      <c r="CS55" s="1233"/>
      <c r="CT55" s="1233"/>
      <c r="CU55" s="1233"/>
      <c r="CV55" s="1233">
        <v>10</v>
      </c>
      <c r="CW55" s="1233"/>
      <c r="CX55" s="1233"/>
      <c r="CY55" s="1233"/>
      <c r="CZ55" s="1233"/>
      <c r="DA55" s="1233"/>
      <c r="DB55" s="1233"/>
      <c r="DC55" s="1233"/>
    </row>
    <row r="56" spans="1:109" x14ac:dyDescent="0.15">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x14ac:dyDescent="0.15">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579</v>
      </c>
      <c r="BC57" s="1234"/>
      <c r="BD57" s="1234"/>
      <c r="BE57" s="1234"/>
      <c r="BF57" s="1234"/>
      <c r="BG57" s="1234"/>
      <c r="BH57" s="1234"/>
      <c r="BI57" s="1234"/>
      <c r="BJ57" s="1234"/>
      <c r="BK57" s="1234"/>
      <c r="BL57" s="1234"/>
      <c r="BM57" s="1234"/>
      <c r="BN57" s="1234"/>
      <c r="BO57" s="1234"/>
      <c r="BP57" s="1233">
        <v>60.9</v>
      </c>
      <c r="BQ57" s="1233"/>
      <c r="BR57" s="1233"/>
      <c r="BS57" s="1233"/>
      <c r="BT57" s="1233"/>
      <c r="BU57" s="1233"/>
      <c r="BV57" s="1233"/>
      <c r="BW57" s="1233"/>
      <c r="BX57" s="1233">
        <v>61</v>
      </c>
      <c r="BY57" s="1233"/>
      <c r="BZ57" s="1233"/>
      <c r="CA57" s="1233"/>
      <c r="CB57" s="1233"/>
      <c r="CC57" s="1233"/>
      <c r="CD57" s="1233"/>
      <c r="CE57" s="1233"/>
      <c r="CF57" s="1233">
        <v>62.2</v>
      </c>
      <c r="CG57" s="1233"/>
      <c r="CH57" s="1233"/>
      <c r="CI57" s="1233"/>
      <c r="CJ57" s="1233"/>
      <c r="CK57" s="1233"/>
      <c r="CL57" s="1233"/>
      <c r="CM57" s="1233"/>
      <c r="CN57" s="1233">
        <v>63.2</v>
      </c>
      <c r="CO57" s="1233"/>
      <c r="CP57" s="1233"/>
      <c r="CQ57" s="1233"/>
      <c r="CR57" s="1233"/>
      <c r="CS57" s="1233"/>
      <c r="CT57" s="1233"/>
      <c r="CU57" s="1233"/>
      <c r="CV57" s="1233">
        <v>64.599999999999994</v>
      </c>
      <c r="CW57" s="1233"/>
      <c r="CX57" s="1233"/>
      <c r="CY57" s="1233"/>
      <c r="CZ57" s="1233"/>
      <c r="DA57" s="1233"/>
      <c r="DB57" s="1233"/>
      <c r="DC57" s="1233"/>
      <c r="DD57" s="363"/>
      <c r="DE57" s="362"/>
    </row>
    <row r="58" spans="1:109" s="358" customFormat="1" x14ac:dyDescent="0.15">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581</v>
      </c>
    </row>
    <row r="64" spans="1:109" x14ac:dyDescent="0.15">
      <c r="B64" s="259"/>
      <c r="G64" s="357"/>
      <c r="I64" s="369"/>
      <c r="J64" s="369"/>
      <c r="K64" s="369"/>
      <c r="L64" s="369"/>
      <c r="M64" s="369"/>
      <c r="N64" s="370"/>
      <c r="AM64" s="357"/>
      <c r="AN64" s="357" t="s">
        <v>575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15" customHeight="1" x14ac:dyDescent="0.15">
      <c r="B65" s="259"/>
      <c r="AN65" s="1235" t="s">
        <v>585</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576</v>
      </c>
    </row>
    <row r="72" spans="2:107" x14ac:dyDescent="0.15">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531</v>
      </c>
      <c r="BQ72" s="1232"/>
      <c r="BR72" s="1232"/>
      <c r="BS72" s="1232"/>
      <c r="BT72" s="1232"/>
      <c r="BU72" s="1232"/>
      <c r="BV72" s="1232"/>
      <c r="BW72" s="1232"/>
      <c r="BX72" s="1232" t="s">
        <v>532</v>
      </c>
      <c r="BY72" s="1232"/>
      <c r="BZ72" s="1232"/>
      <c r="CA72" s="1232"/>
      <c r="CB72" s="1232"/>
      <c r="CC72" s="1232"/>
      <c r="CD72" s="1232"/>
      <c r="CE72" s="1232"/>
      <c r="CF72" s="1232" t="s">
        <v>533</v>
      </c>
      <c r="CG72" s="1232"/>
      <c r="CH72" s="1232"/>
      <c r="CI72" s="1232"/>
      <c r="CJ72" s="1232"/>
      <c r="CK72" s="1232"/>
      <c r="CL72" s="1232"/>
      <c r="CM72" s="1232"/>
      <c r="CN72" s="1232" t="s">
        <v>534</v>
      </c>
      <c r="CO72" s="1232"/>
      <c r="CP72" s="1232"/>
      <c r="CQ72" s="1232"/>
      <c r="CR72" s="1232"/>
      <c r="CS72" s="1232"/>
      <c r="CT72" s="1232"/>
      <c r="CU72" s="1232"/>
      <c r="CV72" s="1232" t="s">
        <v>535</v>
      </c>
      <c r="CW72" s="1232"/>
      <c r="CX72" s="1232"/>
      <c r="CY72" s="1232"/>
      <c r="CZ72" s="1232"/>
      <c r="DA72" s="1232"/>
      <c r="DB72" s="1232"/>
      <c r="DC72" s="1232"/>
    </row>
    <row r="73" spans="2:107" x14ac:dyDescent="0.15">
      <c r="B73" s="259"/>
      <c r="G73" s="1245"/>
      <c r="H73" s="1245"/>
      <c r="I73" s="1245"/>
      <c r="J73" s="1245"/>
      <c r="K73" s="1248"/>
      <c r="L73" s="1248"/>
      <c r="M73" s="1248"/>
      <c r="N73" s="1248"/>
      <c r="AM73" s="359"/>
      <c r="AN73" s="1234" t="s">
        <v>577</v>
      </c>
      <c r="AO73" s="1234"/>
      <c r="AP73" s="1234"/>
      <c r="AQ73" s="1234"/>
      <c r="AR73" s="1234"/>
      <c r="AS73" s="1234"/>
      <c r="AT73" s="1234"/>
      <c r="AU73" s="1234"/>
      <c r="AV73" s="1234"/>
      <c r="AW73" s="1234"/>
      <c r="AX73" s="1234"/>
      <c r="AY73" s="1234"/>
      <c r="AZ73" s="1234"/>
      <c r="BA73" s="1234"/>
      <c r="BB73" s="1234" t="s">
        <v>578</v>
      </c>
      <c r="BC73" s="1234"/>
      <c r="BD73" s="1234"/>
      <c r="BE73" s="1234"/>
      <c r="BF73" s="1234"/>
      <c r="BG73" s="1234"/>
      <c r="BH73" s="1234"/>
      <c r="BI73" s="1234"/>
      <c r="BJ73" s="1234"/>
      <c r="BK73" s="1234"/>
      <c r="BL73" s="1234"/>
      <c r="BM73" s="1234"/>
      <c r="BN73" s="1234"/>
      <c r="BO73" s="1234"/>
      <c r="BP73" s="1233">
        <v>43</v>
      </c>
      <c r="BQ73" s="1233"/>
      <c r="BR73" s="1233"/>
      <c r="BS73" s="1233"/>
      <c r="BT73" s="1233"/>
      <c r="BU73" s="1233"/>
      <c r="BV73" s="1233"/>
      <c r="BW73" s="1233"/>
      <c r="BX73" s="1233">
        <v>42.1</v>
      </c>
      <c r="BY73" s="1233"/>
      <c r="BZ73" s="1233"/>
      <c r="CA73" s="1233"/>
      <c r="CB73" s="1233"/>
      <c r="CC73" s="1233"/>
      <c r="CD73" s="1233"/>
      <c r="CE73" s="1233"/>
      <c r="CF73" s="1233">
        <v>35.5</v>
      </c>
      <c r="CG73" s="1233"/>
      <c r="CH73" s="1233"/>
      <c r="CI73" s="1233"/>
      <c r="CJ73" s="1233"/>
      <c r="CK73" s="1233"/>
      <c r="CL73" s="1233"/>
      <c r="CM73" s="1233"/>
      <c r="CN73" s="1233">
        <v>26</v>
      </c>
      <c r="CO73" s="1233"/>
      <c r="CP73" s="1233"/>
      <c r="CQ73" s="1233"/>
      <c r="CR73" s="1233"/>
      <c r="CS73" s="1233"/>
      <c r="CT73" s="1233"/>
      <c r="CU73" s="1233"/>
      <c r="CV73" s="1233">
        <v>11.4</v>
      </c>
      <c r="CW73" s="1233"/>
      <c r="CX73" s="1233"/>
      <c r="CY73" s="1233"/>
      <c r="CZ73" s="1233"/>
      <c r="DA73" s="1233"/>
      <c r="DB73" s="1233"/>
      <c r="DC73" s="1233"/>
    </row>
    <row r="74" spans="2:107" x14ac:dyDescent="0.15">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x14ac:dyDescent="0.15">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582</v>
      </c>
      <c r="BC75" s="1234"/>
      <c r="BD75" s="1234"/>
      <c r="BE75" s="1234"/>
      <c r="BF75" s="1234"/>
      <c r="BG75" s="1234"/>
      <c r="BH75" s="1234"/>
      <c r="BI75" s="1234"/>
      <c r="BJ75" s="1234"/>
      <c r="BK75" s="1234"/>
      <c r="BL75" s="1234"/>
      <c r="BM75" s="1234"/>
      <c r="BN75" s="1234"/>
      <c r="BO75" s="1234"/>
      <c r="BP75" s="1233">
        <v>6.4</v>
      </c>
      <c r="BQ75" s="1233"/>
      <c r="BR75" s="1233"/>
      <c r="BS75" s="1233"/>
      <c r="BT75" s="1233"/>
      <c r="BU75" s="1233"/>
      <c r="BV75" s="1233"/>
      <c r="BW75" s="1233"/>
      <c r="BX75" s="1233">
        <v>6.9</v>
      </c>
      <c r="BY75" s="1233"/>
      <c r="BZ75" s="1233"/>
      <c r="CA75" s="1233"/>
      <c r="CB75" s="1233"/>
      <c r="CC75" s="1233"/>
      <c r="CD75" s="1233"/>
      <c r="CE75" s="1233"/>
      <c r="CF75" s="1233">
        <v>7.9</v>
      </c>
      <c r="CG75" s="1233"/>
      <c r="CH75" s="1233"/>
      <c r="CI75" s="1233"/>
      <c r="CJ75" s="1233"/>
      <c r="CK75" s="1233"/>
      <c r="CL75" s="1233"/>
      <c r="CM75" s="1233"/>
      <c r="CN75" s="1233">
        <v>9.4</v>
      </c>
      <c r="CO75" s="1233"/>
      <c r="CP75" s="1233"/>
      <c r="CQ75" s="1233"/>
      <c r="CR75" s="1233"/>
      <c r="CS75" s="1233"/>
      <c r="CT75" s="1233"/>
      <c r="CU75" s="1233"/>
      <c r="CV75" s="1233">
        <v>9.6</v>
      </c>
      <c r="CW75" s="1233"/>
      <c r="CX75" s="1233"/>
      <c r="CY75" s="1233"/>
      <c r="CZ75" s="1233"/>
      <c r="DA75" s="1233"/>
      <c r="DB75" s="1233"/>
      <c r="DC75" s="1233"/>
    </row>
    <row r="76" spans="2:107" x14ac:dyDescent="0.15">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x14ac:dyDescent="0.15">
      <c r="B77" s="259"/>
      <c r="G77" s="1228"/>
      <c r="H77" s="1228"/>
      <c r="I77" s="1228"/>
      <c r="J77" s="1228"/>
      <c r="K77" s="1248"/>
      <c r="L77" s="1248"/>
      <c r="M77" s="1248"/>
      <c r="N77" s="1248"/>
      <c r="AN77" s="1232" t="s">
        <v>580</v>
      </c>
      <c r="AO77" s="1232"/>
      <c r="AP77" s="1232"/>
      <c r="AQ77" s="1232"/>
      <c r="AR77" s="1232"/>
      <c r="AS77" s="1232"/>
      <c r="AT77" s="1232"/>
      <c r="AU77" s="1232"/>
      <c r="AV77" s="1232"/>
      <c r="AW77" s="1232"/>
      <c r="AX77" s="1232"/>
      <c r="AY77" s="1232"/>
      <c r="AZ77" s="1232"/>
      <c r="BA77" s="1232"/>
      <c r="BB77" s="1234" t="s">
        <v>578</v>
      </c>
      <c r="BC77" s="1234"/>
      <c r="BD77" s="1234"/>
      <c r="BE77" s="1234"/>
      <c r="BF77" s="1234"/>
      <c r="BG77" s="1234"/>
      <c r="BH77" s="1234"/>
      <c r="BI77" s="1234"/>
      <c r="BJ77" s="1234"/>
      <c r="BK77" s="1234"/>
      <c r="BL77" s="1234"/>
      <c r="BM77" s="1234"/>
      <c r="BN77" s="1234"/>
      <c r="BO77" s="1234"/>
      <c r="BP77" s="1233">
        <v>25.5</v>
      </c>
      <c r="BQ77" s="1233"/>
      <c r="BR77" s="1233"/>
      <c r="BS77" s="1233"/>
      <c r="BT77" s="1233"/>
      <c r="BU77" s="1233"/>
      <c r="BV77" s="1233"/>
      <c r="BW77" s="1233"/>
      <c r="BX77" s="1233">
        <v>25.1</v>
      </c>
      <c r="BY77" s="1233"/>
      <c r="BZ77" s="1233"/>
      <c r="CA77" s="1233"/>
      <c r="CB77" s="1233"/>
      <c r="CC77" s="1233"/>
      <c r="CD77" s="1233"/>
      <c r="CE77" s="1233"/>
      <c r="CF77" s="1233">
        <v>18</v>
      </c>
      <c r="CG77" s="1233"/>
      <c r="CH77" s="1233"/>
      <c r="CI77" s="1233"/>
      <c r="CJ77" s="1233"/>
      <c r="CK77" s="1233"/>
      <c r="CL77" s="1233"/>
      <c r="CM77" s="1233"/>
      <c r="CN77" s="1233">
        <v>12.7</v>
      </c>
      <c r="CO77" s="1233"/>
      <c r="CP77" s="1233"/>
      <c r="CQ77" s="1233"/>
      <c r="CR77" s="1233"/>
      <c r="CS77" s="1233"/>
      <c r="CT77" s="1233"/>
      <c r="CU77" s="1233"/>
      <c r="CV77" s="1233">
        <v>10</v>
      </c>
      <c r="CW77" s="1233"/>
      <c r="CX77" s="1233"/>
      <c r="CY77" s="1233"/>
      <c r="CZ77" s="1233"/>
      <c r="DA77" s="1233"/>
      <c r="DB77" s="1233"/>
      <c r="DC77" s="1233"/>
    </row>
    <row r="78" spans="2:107" x14ac:dyDescent="0.15">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x14ac:dyDescent="0.15">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582</v>
      </c>
      <c r="BC79" s="1234"/>
      <c r="BD79" s="1234"/>
      <c r="BE79" s="1234"/>
      <c r="BF79" s="1234"/>
      <c r="BG79" s="1234"/>
      <c r="BH79" s="1234"/>
      <c r="BI79" s="1234"/>
      <c r="BJ79" s="1234"/>
      <c r="BK79" s="1234"/>
      <c r="BL79" s="1234"/>
      <c r="BM79" s="1234"/>
      <c r="BN79" s="1234"/>
      <c r="BO79" s="1234"/>
      <c r="BP79" s="1233">
        <v>6.6</v>
      </c>
      <c r="BQ79" s="1233"/>
      <c r="BR79" s="1233"/>
      <c r="BS79" s="1233"/>
      <c r="BT79" s="1233"/>
      <c r="BU79" s="1233"/>
      <c r="BV79" s="1233"/>
      <c r="BW79" s="1233"/>
      <c r="BX79" s="1233">
        <v>6.4</v>
      </c>
      <c r="BY79" s="1233"/>
      <c r="BZ79" s="1233"/>
      <c r="CA79" s="1233"/>
      <c r="CB79" s="1233"/>
      <c r="CC79" s="1233"/>
      <c r="CD79" s="1233"/>
      <c r="CE79" s="1233"/>
      <c r="CF79" s="1233">
        <v>6.6</v>
      </c>
      <c r="CG79" s="1233"/>
      <c r="CH79" s="1233"/>
      <c r="CI79" s="1233"/>
      <c r="CJ79" s="1233"/>
      <c r="CK79" s="1233"/>
      <c r="CL79" s="1233"/>
      <c r="CM79" s="1233"/>
      <c r="CN79" s="1233">
        <v>6.6</v>
      </c>
      <c r="CO79" s="1233"/>
      <c r="CP79" s="1233"/>
      <c r="CQ79" s="1233"/>
      <c r="CR79" s="1233"/>
      <c r="CS79" s="1233"/>
      <c r="CT79" s="1233"/>
      <c r="CU79" s="1233"/>
      <c r="CV79" s="1233">
        <v>6.7</v>
      </c>
      <c r="CW79" s="1233"/>
      <c r="CX79" s="1233"/>
      <c r="CY79" s="1233"/>
      <c r="CZ79" s="1233"/>
      <c r="DA79" s="1233"/>
      <c r="DB79" s="1233"/>
      <c r="DC79" s="1233"/>
    </row>
    <row r="80" spans="2:107" x14ac:dyDescent="0.15">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K7Xvr4qSvTS0bbneFvT804Ew9QdDVquHJ98UqWIpeRW94qTA99n6qfpVxtFkIU5nDPLnH+WBMheQ1zDokfWngw==" saltValue="QkHNRrBskZXZwjehRqDNG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583</v>
      </c>
    </row>
  </sheetData>
  <sheetProtection algorithmName="SHA-512" hashValue="Na82MV20Z/ybIX9LWyKOmoIgOFfE5PD89DnevEIFQEHyaIGXN2Ov5KbS2X0Jh+xtAVpufI+OkroHc4wnO9iDMQ==" saltValue="liu8b59t5q39AlYMkoY97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bWjI86LTqXuGsMzl9XZ/sNIq++FovzpOE3VxYTUwFhENDQSpZMGz6JLLGvDk+sMsCP+9oO8w5U+AwtvsKlXwsA==" saltValue="BXAeUqqU2CkxgugZPuvnx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530</v>
      </c>
      <c r="G2" s="149"/>
      <c r="H2" s="150"/>
    </row>
    <row r="3" spans="1:8" x14ac:dyDescent="0.15">
      <c r="A3" s="146" t="s">
        <v>523</v>
      </c>
      <c r="B3" s="151"/>
      <c r="C3" s="152"/>
      <c r="D3" s="153">
        <v>79035</v>
      </c>
      <c r="E3" s="154"/>
      <c r="F3" s="155">
        <v>62383</v>
      </c>
      <c r="G3" s="156"/>
      <c r="H3" s="157"/>
    </row>
    <row r="4" spans="1:8" x14ac:dyDescent="0.15">
      <c r="A4" s="158"/>
      <c r="B4" s="159"/>
      <c r="C4" s="160"/>
      <c r="D4" s="161">
        <v>44031</v>
      </c>
      <c r="E4" s="162"/>
      <c r="F4" s="163">
        <v>35325</v>
      </c>
      <c r="G4" s="164"/>
      <c r="H4" s="165"/>
    </row>
    <row r="5" spans="1:8" x14ac:dyDescent="0.15">
      <c r="A5" s="146" t="s">
        <v>525</v>
      </c>
      <c r="B5" s="151"/>
      <c r="C5" s="152"/>
      <c r="D5" s="153">
        <v>83618</v>
      </c>
      <c r="E5" s="154"/>
      <c r="F5" s="155">
        <v>63812</v>
      </c>
      <c r="G5" s="156"/>
      <c r="H5" s="157"/>
    </row>
    <row r="6" spans="1:8" x14ac:dyDescent="0.15">
      <c r="A6" s="158"/>
      <c r="B6" s="159"/>
      <c r="C6" s="160"/>
      <c r="D6" s="161">
        <v>44838</v>
      </c>
      <c r="E6" s="162"/>
      <c r="F6" s="163">
        <v>33848</v>
      </c>
      <c r="G6" s="164"/>
      <c r="H6" s="165"/>
    </row>
    <row r="7" spans="1:8" x14ac:dyDescent="0.15">
      <c r="A7" s="146" t="s">
        <v>526</v>
      </c>
      <c r="B7" s="151"/>
      <c r="C7" s="152"/>
      <c r="D7" s="153">
        <v>54712</v>
      </c>
      <c r="E7" s="154"/>
      <c r="F7" s="155">
        <v>54225</v>
      </c>
      <c r="G7" s="156"/>
      <c r="H7" s="157"/>
    </row>
    <row r="8" spans="1:8" x14ac:dyDescent="0.15">
      <c r="A8" s="158"/>
      <c r="B8" s="159"/>
      <c r="C8" s="160"/>
      <c r="D8" s="161">
        <v>23221</v>
      </c>
      <c r="E8" s="162"/>
      <c r="F8" s="163">
        <v>27337</v>
      </c>
      <c r="G8" s="164"/>
      <c r="H8" s="165"/>
    </row>
    <row r="9" spans="1:8" x14ac:dyDescent="0.15">
      <c r="A9" s="146" t="s">
        <v>527</v>
      </c>
      <c r="B9" s="151"/>
      <c r="C9" s="152"/>
      <c r="D9" s="153">
        <v>52810</v>
      </c>
      <c r="E9" s="154"/>
      <c r="F9" s="155">
        <v>54016</v>
      </c>
      <c r="G9" s="156"/>
      <c r="H9" s="157"/>
    </row>
    <row r="10" spans="1:8" x14ac:dyDescent="0.15">
      <c r="A10" s="158"/>
      <c r="B10" s="159"/>
      <c r="C10" s="160"/>
      <c r="D10" s="161">
        <v>23186</v>
      </c>
      <c r="E10" s="162"/>
      <c r="F10" s="163">
        <v>28078</v>
      </c>
      <c r="G10" s="164"/>
      <c r="H10" s="165"/>
    </row>
    <row r="11" spans="1:8" x14ac:dyDescent="0.15">
      <c r="A11" s="146" t="s">
        <v>528</v>
      </c>
      <c r="B11" s="151"/>
      <c r="C11" s="152"/>
      <c r="D11" s="153">
        <v>75701</v>
      </c>
      <c r="E11" s="154"/>
      <c r="F11" s="155">
        <v>52786</v>
      </c>
      <c r="G11" s="156"/>
      <c r="H11" s="157"/>
    </row>
    <row r="12" spans="1:8" x14ac:dyDescent="0.15">
      <c r="A12" s="158"/>
      <c r="B12" s="159"/>
      <c r="C12" s="166"/>
      <c r="D12" s="161">
        <v>40520</v>
      </c>
      <c r="E12" s="162"/>
      <c r="F12" s="163">
        <v>28742</v>
      </c>
      <c r="G12" s="164"/>
      <c r="H12" s="165"/>
    </row>
    <row r="13" spans="1:8" x14ac:dyDescent="0.15">
      <c r="A13" s="146"/>
      <c r="B13" s="151"/>
      <c r="C13" s="152"/>
      <c r="D13" s="153">
        <v>69175</v>
      </c>
      <c r="E13" s="154"/>
      <c r="F13" s="155">
        <v>57444</v>
      </c>
      <c r="G13" s="167"/>
      <c r="H13" s="157"/>
    </row>
    <row r="14" spans="1:8" x14ac:dyDescent="0.15">
      <c r="A14" s="158"/>
      <c r="B14" s="159"/>
      <c r="C14" s="160"/>
      <c r="D14" s="161">
        <v>35159</v>
      </c>
      <c r="E14" s="162"/>
      <c r="F14" s="163">
        <v>30666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3.44</v>
      </c>
      <c r="C19" s="168">
        <f>ROUND(VALUE(SUBSTITUTE(実質収支比率等に係る経年分析!G$48,"▲","-")),2)</f>
        <v>0.41</v>
      </c>
      <c r="D19" s="168">
        <f>ROUND(VALUE(SUBSTITUTE(実質収支比率等に係る経年分析!H$48,"▲","-")),2)</f>
        <v>8.8000000000000007</v>
      </c>
      <c r="E19" s="168">
        <f>ROUND(VALUE(SUBSTITUTE(実質収支比率等に係る経年分析!I$48,"▲","-")),2)</f>
        <v>4.5599999999999996</v>
      </c>
      <c r="F19" s="168">
        <f>ROUND(VALUE(SUBSTITUTE(実質収支比率等に係る経年分析!J$48,"▲","-")),2)</f>
        <v>2.96</v>
      </c>
    </row>
    <row r="20" spans="1:11" x14ac:dyDescent="0.15">
      <c r="A20" s="168" t="s">
        <v>53</v>
      </c>
      <c r="B20" s="168">
        <f>ROUND(VALUE(SUBSTITUTE(実質収支比率等に係る経年分析!F$47,"▲","-")),2)</f>
        <v>21.84</v>
      </c>
      <c r="C20" s="168">
        <f>ROUND(VALUE(SUBSTITUTE(実質収支比率等に係る経年分析!G$47,"▲","-")),2)</f>
        <v>20.329999999999998</v>
      </c>
      <c r="D20" s="168">
        <f>ROUND(VALUE(SUBSTITUTE(実質収支比率等に係る経年分析!H$47,"▲","-")),2)</f>
        <v>22.08</v>
      </c>
      <c r="E20" s="168">
        <f>ROUND(VALUE(SUBSTITUTE(実質収支比率等に係る経年分析!I$47,"▲","-")),2)</f>
        <v>25.46</v>
      </c>
      <c r="F20" s="168">
        <f>ROUND(VALUE(SUBSTITUTE(実質収支比率等に係る経年分析!J$47,"▲","-")),2)</f>
        <v>25.37</v>
      </c>
    </row>
    <row r="21" spans="1:11" x14ac:dyDescent="0.15">
      <c r="A21" s="168" t="s">
        <v>54</v>
      </c>
      <c r="B21" s="168">
        <f>IF(ISNUMBER(VALUE(SUBSTITUTE(実質収支比率等に係る経年分析!F$49,"▲","-"))),ROUND(VALUE(SUBSTITUTE(実質収支比率等に係る経年分析!F$49,"▲","-")),2),NA())</f>
        <v>3.91</v>
      </c>
      <c r="C21" s="168">
        <f>IF(ISNUMBER(VALUE(SUBSTITUTE(実質収支比率等に係る経年分析!G$49,"▲","-"))),ROUND(VALUE(SUBSTITUTE(実質収支比率等に係る経年分析!G$49,"▲","-")),2),NA())</f>
        <v>-0.94</v>
      </c>
      <c r="D21" s="168">
        <f>IF(ISNUMBER(VALUE(SUBSTITUTE(実質収支比率等に係る経年分析!H$49,"▲","-"))),ROUND(VALUE(SUBSTITUTE(実質収支比率等に係る経年分析!H$49,"▲","-")),2),NA())</f>
        <v>11.18</v>
      </c>
      <c r="E21" s="168">
        <f>IF(ISNUMBER(VALUE(SUBSTITUTE(実質収支比率等に係る経年分析!I$49,"▲","-"))),ROUND(VALUE(SUBSTITUTE(実質収支比率等に係る経年分析!I$49,"▲","-")),2),NA())</f>
        <v>0.96</v>
      </c>
      <c r="F21" s="168">
        <f>IF(ISNUMBER(VALUE(SUBSTITUTE(実質収支比率等に係る経年分析!J$49,"▲","-"))),ROUND(VALUE(SUBSTITUTE(実質収支比率等に係る経年分析!J$49,"▲","-")),2),NA())</f>
        <v>2.08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8.23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7.63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6.96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5.0199999999999996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ケーブルネットワーク事業特別会計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15">
      <c r="A31" s="169" t="str">
        <f>IF(連結実質赤字比率に係る赤字・黒字の構成分析!C$39="",NA(),連結実質赤字比率に係る赤字・黒字の構成分析!C$39)</f>
        <v>港湾事業特別会計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15">
      <c r="A32" s="169" t="str">
        <f>IF(連結実質赤字比率に係る赤字・黒字の構成分析!C$38="",NA(),連結実質赤字比率に係る赤字・黒字の構成分析!C$38)</f>
        <v>国民健康保険（直営診療施設勘定）特別会計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0.04</v>
      </c>
    </row>
    <row r="33" spans="1:16" x14ac:dyDescent="0.15">
      <c r="A33" s="169" t="str">
        <f>IF(連結実質赤字比率に係る赤字・黒字の構成分析!C$37="",NA(),連結実質赤字比率に係る赤字・黒字の構成分析!C$37)</f>
        <v>国民健康保険（事業勘定）特別会計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1.45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0.41</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1.0900000000000001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1.54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1.31</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3.65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8.7899999999999991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4.49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2.9</v>
      </c>
    </row>
    <row r="36" spans="1:16" x14ac:dyDescent="0.15">
      <c r="A36" s="169" t="str">
        <f>IF(連結実質赤字比率に係る赤字・黒字の構成分析!C$34="",NA(),連結実質赤字比率に係る赤字・黒字の構成分析!C$34)</f>
        <v>下水道事業会計</v>
      </c>
      <c r="B36" s="169" t="e">
        <f>IF(ROUND(VALUE(SUBSTITUTE(連結実質赤字比率に係る赤字・黒字の構成分析!F$34,"▲", "-")), 2) &lt; 0, ABS(ROUND(VALUE(SUBSTITUTE(連結実質赤字比率に係る赤字・黒字の構成分析!F$34,"▲", "-")), 2)), NA())</f>
        <v>#VALUE!</v>
      </c>
      <c r="C36" s="169" t="e">
        <f>IF(ROUND(VALUE(SUBSTITUTE(連結実質赤字比率に係る赤字・黒字の構成分析!F$34,"▲", "-")), 2) &gt;= 0, ABS(ROUND(VALUE(SUBSTITUTE(連結実質赤字比率に係る赤字・黒字の構成分析!F$34,"▲", "-")), 2)), NA())</f>
        <v>#VALUE!</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2.77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4.24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3.85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6854</v>
      </c>
      <c r="E42" s="170"/>
      <c r="F42" s="170"/>
      <c r="G42" s="170">
        <f>'実質公債費比率（分子）の構造'!L$52</f>
        <v>6592</v>
      </c>
      <c r="H42" s="170"/>
      <c r="I42" s="170"/>
      <c r="J42" s="170">
        <f>'実質公債費比率（分子）の構造'!M$52</f>
        <v>6407</v>
      </c>
      <c r="K42" s="170"/>
      <c r="L42" s="170"/>
      <c r="M42" s="170">
        <f>'実質公債費比率（分子）の構造'!N$52</f>
        <v>6411</v>
      </c>
      <c r="N42" s="170"/>
      <c r="O42" s="170"/>
      <c r="P42" s="170">
        <f>'実質公債費比率（分子）の構造'!O$52</f>
        <v>6144</v>
      </c>
    </row>
    <row r="43" spans="1:16" x14ac:dyDescent="0.15">
      <c r="A43" s="170" t="s">
        <v>16</v>
      </c>
      <c r="B43" s="170">
        <f>'実質公債費比率（分子）の構造'!K$51</f>
        <v>1</v>
      </c>
      <c r="C43" s="170"/>
      <c r="D43" s="170"/>
      <c r="E43" s="170">
        <f>'実質公債費比率（分子）の構造'!L$51</f>
        <v>2</v>
      </c>
      <c r="F43" s="170"/>
      <c r="G43" s="170"/>
      <c r="H43" s="170">
        <f>'実質公債費比率（分子）の構造'!M$51</f>
        <v>1</v>
      </c>
      <c r="I43" s="170"/>
      <c r="J43" s="170"/>
      <c r="K43" s="170">
        <f>'実質公債費比率（分子）の構造'!N$51</f>
        <v>2</v>
      </c>
      <c r="L43" s="170"/>
      <c r="M43" s="170"/>
      <c r="N43" s="170">
        <f>'実質公債費比率（分子）の構造'!O$51</f>
        <v>3</v>
      </c>
      <c r="O43" s="170"/>
      <c r="P43" s="170"/>
    </row>
    <row r="44" spans="1:16" x14ac:dyDescent="0.15">
      <c r="A44" s="170" t="s">
        <v>62</v>
      </c>
      <c r="B44" s="170">
        <f>'実質公債費比率（分子）の構造'!K$50</f>
        <v>20</v>
      </c>
      <c r="C44" s="170"/>
      <c r="D44" s="170"/>
      <c r="E44" s="170">
        <f>'実質公債費比率（分子）の構造'!L$50</f>
        <v>10</v>
      </c>
      <c r="F44" s="170"/>
      <c r="G44" s="170"/>
      <c r="H44" s="170">
        <f>'実質公債費比率（分子）の構造'!M$50</f>
        <v>10</v>
      </c>
      <c r="I44" s="170"/>
      <c r="J44" s="170"/>
      <c r="K44" s="170">
        <f>'実質公債費比率（分子）の構造'!N$50</f>
        <v>10</v>
      </c>
      <c r="L44" s="170"/>
      <c r="M44" s="170"/>
      <c r="N44" s="170">
        <f>'実質公債費比率（分子）の構造'!O$50</f>
        <v>0</v>
      </c>
      <c r="O44" s="170"/>
      <c r="P44" s="170"/>
    </row>
    <row r="45" spans="1:16" x14ac:dyDescent="0.15">
      <c r="A45" s="170" t="s">
        <v>63</v>
      </c>
      <c r="B45" s="170">
        <f>'実質公債費比率（分子）の構造'!K$49</f>
        <v>11</v>
      </c>
      <c r="C45" s="170"/>
      <c r="D45" s="170"/>
      <c r="E45" s="170">
        <f>'実質公債費比率（分子）の構造'!L$49</f>
        <v>11</v>
      </c>
      <c r="F45" s="170"/>
      <c r="G45" s="170"/>
      <c r="H45" s="170">
        <f>'実質公債費比率（分子）の構造'!M$49</f>
        <v>10</v>
      </c>
      <c r="I45" s="170"/>
      <c r="J45" s="170"/>
      <c r="K45" s="170">
        <f>'実質公債費比率（分子）の構造'!N$49</f>
        <v>11</v>
      </c>
      <c r="L45" s="170"/>
      <c r="M45" s="170"/>
      <c r="N45" s="170">
        <f>'実質公債費比率（分子）の構造'!O$49</f>
        <v>253</v>
      </c>
      <c r="O45" s="170"/>
      <c r="P45" s="170"/>
    </row>
    <row r="46" spans="1:16" x14ac:dyDescent="0.15">
      <c r="A46" s="170" t="s">
        <v>64</v>
      </c>
      <c r="B46" s="170">
        <f>'実質公債費比率（分子）の構造'!K$48</f>
        <v>1759</v>
      </c>
      <c r="C46" s="170"/>
      <c r="D46" s="170"/>
      <c r="E46" s="170">
        <f>'実質公債費比率（分子）の構造'!L$48</f>
        <v>1803</v>
      </c>
      <c r="F46" s="170"/>
      <c r="G46" s="170"/>
      <c r="H46" s="170">
        <f>'実質公債費比率（分子）の構造'!M$48</f>
        <v>1810</v>
      </c>
      <c r="I46" s="170"/>
      <c r="J46" s="170"/>
      <c r="K46" s="170">
        <f>'実質公債費比率（分子）の構造'!N$48</f>
        <v>1870</v>
      </c>
      <c r="L46" s="170"/>
      <c r="M46" s="170"/>
      <c r="N46" s="170">
        <f>'実質公債費比率（分子）の構造'!O$48</f>
        <v>1191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6293</v>
      </c>
      <c r="C49" s="170"/>
      <c r="D49" s="170"/>
      <c r="E49" s="170">
        <f>'実質公債費比率（分子）の構造'!L$45</f>
        <v>6534</v>
      </c>
      <c r="F49" s="170"/>
      <c r="G49" s="170"/>
      <c r="H49" s="170">
        <f>'実質公債費比率（分子）の構造'!M$45</f>
        <v>6812</v>
      </c>
      <c r="I49" s="170"/>
      <c r="J49" s="170"/>
      <c r="K49" s="170">
        <f>'実質公債費比率（分子）の構造'!N$45</f>
        <v>6780</v>
      </c>
      <c r="L49" s="170"/>
      <c r="M49" s="170"/>
      <c r="N49" s="170">
        <f>'実質公債費比率（分子）の構造'!O$45</f>
        <v>6636</v>
      </c>
      <c r="O49" s="170"/>
      <c r="P49" s="170"/>
    </row>
    <row r="50" spans="1:16" x14ac:dyDescent="0.15">
      <c r="A50" s="170" t="s">
        <v>67</v>
      </c>
      <c r="B50" s="170" t="e">
        <f>NA()</f>
        <v>#N/A</v>
      </c>
      <c r="C50" s="170">
        <f>IF(ISNUMBER('実質公債費比率（分子）の構造'!K$53),'実質公債費比率（分子）の構造'!K$53,NA())</f>
        <v>1230</v>
      </c>
      <c r="D50" s="170" t="e">
        <f>NA()</f>
        <v>#N/A</v>
      </c>
      <c r="E50" s="170" t="e">
        <f>NA()</f>
        <v>#N/A</v>
      </c>
      <c r="F50" s="170">
        <f>IF(ISNUMBER('実質公債費比率（分子）の構造'!L$53),'実質公債費比率（分子）の構造'!L$53,NA())</f>
        <v>1768</v>
      </c>
      <c r="G50" s="170" t="e">
        <f>NA()</f>
        <v>#N/A</v>
      </c>
      <c r="H50" s="170" t="e">
        <f>NA()</f>
        <v>#N/A</v>
      </c>
      <c r="I50" s="170">
        <f>IF(ISNUMBER('実質公債費比率（分子）の構造'!M$53),'実質公債費比率（分子）の構造'!M$53,NA())</f>
        <v>2236</v>
      </c>
      <c r="J50" s="170" t="e">
        <f>NA()</f>
        <v>#N/A</v>
      </c>
      <c r="K50" s="170" t="e">
        <f>NA()</f>
        <v>#N/A</v>
      </c>
      <c r="L50" s="170">
        <f>IF(ISNUMBER('実質公債費比率（分子）の構造'!N$53),'実質公債費比率（分子）の構造'!N$53,NA())</f>
        <v>2262</v>
      </c>
      <c r="M50" s="170" t="e">
        <f>NA()</f>
        <v>#N/A</v>
      </c>
      <c r="N50" s="170" t="e">
        <f>NA()</f>
        <v>#N/A</v>
      </c>
      <c r="O50" s="170">
        <f>IF(ISNUMBER('実質公債費比率（分子）の構造'!O$53),'実質公債費比率（分子）の構造'!O$53,NA())</f>
        <v>1939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61780</v>
      </c>
      <c r="E56" s="169"/>
      <c r="F56" s="169"/>
      <c r="G56" s="169">
        <f>'将来負担比率（分子）の構造'!J$52</f>
        <v>62320</v>
      </c>
      <c r="H56" s="169"/>
      <c r="I56" s="169"/>
      <c r="J56" s="169">
        <f>'将来負担比率（分子）の構造'!K$52</f>
        <v>60014</v>
      </c>
      <c r="K56" s="169"/>
      <c r="L56" s="169"/>
      <c r="M56" s="169">
        <f>'将来負担比率（分子）の構造'!L$52</f>
        <v>57163</v>
      </c>
      <c r="N56" s="169"/>
      <c r="O56" s="169"/>
      <c r="P56" s="169">
        <f>'将来負担比率（分子）の構造'!M$52</f>
        <v>54540</v>
      </c>
    </row>
    <row r="57" spans="1:16" x14ac:dyDescent="0.15">
      <c r="A57" s="169" t="s">
        <v>42</v>
      </c>
      <c r="B57" s="169"/>
      <c r="C57" s="169"/>
      <c r="D57" s="169">
        <f>'将来負担比率（分子）の構造'!I$51</f>
        <v>8322</v>
      </c>
      <c r="E57" s="169"/>
      <c r="F57" s="169"/>
      <c r="G57" s="169">
        <f>'将来負担比率（分子）の構造'!J$51</f>
        <v>8563</v>
      </c>
      <c r="H57" s="169"/>
      <c r="I57" s="169"/>
      <c r="J57" s="169">
        <f>'将来負担比率（分子）の構造'!K$51</f>
        <v>8910</v>
      </c>
      <c r="K57" s="169"/>
      <c r="L57" s="169"/>
      <c r="M57" s="169">
        <f>'将来負担比率（分子）の構造'!L$51</f>
        <v>8604</v>
      </c>
      <c r="N57" s="169"/>
      <c r="O57" s="169"/>
      <c r="P57" s="169">
        <f>'将来負担比率（分子）の構造'!M$51</f>
        <v>8183</v>
      </c>
    </row>
    <row r="58" spans="1:16" x14ac:dyDescent="0.15">
      <c r="A58" s="169" t="s">
        <v>41</v>
      </c>
      <c r="B58" s="169"/>
      <c r="C58" s="169"/>
      <c r="D58" s="169">
        <f>'将来負担比率（分子）の構造'!I$50</f>
        <v>12985</v>
      </c>
      <c r="E58" s="169"/>
      <c r="F58" s="169"/>
      <c r="G58" s="169">
        <f>'将来負担比率（分子）の構造'!J$50</f>
        <v>12634</v>
      </c>
      <c r="H58" s="169"/>
      <c r="I58" s="169"/>
      <c r="J58" s="169">
        <f>'将来負担比率（分子）の構造'!K$50</f>
        <v>13346</v>
      </c>
      <c r="K58" s="169"/>
      <c r="L58" s="169"/>
      <c r="M58" s="169">
        <f>'将来負担比率（分子）の構造'!L$50</f>
        <v>14362</v>
      </c>
      <c r="N58" s="169"/>
      <c r="O58" s="169"/>
      <c r="P58" s="169">
        <f>'将来負担比率（分子）の構造'!M$50</f>
        <v>14975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4335</v>
      </c>
      <c r="C62" s="169"/>
      <c r="D62" s="169"/>
      <c r="E62" s="169">
        <f>'将来負担比率（分子）の構造'!J$45</f>
        <v>4298</v>
      </c>
      <c r="F62" s="169"/>
      <c r="G62" s="169"/>
      <c r="H62" s="169">
        <f>'将来負担比率（分子）の構造'!K$45</f>
        <v>5045</v>
      </c>
      <c r="I62" s="169"/>
      <c r="J62" s="169"/>
      <c r="K62" s="169">
        <f>'将来負担比率（分子）の構造'!L$45</f>
        <v>5137</v>
      </c>
      <c r="L62" s="169"/>
      <c r="M62" s="169"/>
      <c r="N62" s="169">
        <f>'将来負担比率（分子）の構造'!M$45</f>
        <v>5692</v>
      </c>
      <c r="O62" s="169"/>
      <c r="P62" s="169"/>
    </row>
    <row r="63" spans="1:16" x14ac:dyDescent="0.15">
      <c r="A63" s="169" t="s">
        <v>34</v>
      </c>
      <c r="B63" s="169">
        <f>'将来負担比率（分子）の構造'!I$44</f>
        <v>110</v>
      </c>
      <c r="C63" s="169"/>
      <c r="D63" s="169"/>
      <c r="E63" s="169">
        <f>'将来負担比率（分子）の構造'!J$44</f>
        <v>101</v>
      </c>
      <c r="F63" s="169"/>
      <c r="G63" s="169"/>
      <c r="H63" s="169">
        <f>'将来負担比率（分子）の構造'!K$44</f>
        <v>100</v>
      </c>
      <c r="I63" s="169"/>
      <c r="J63" s="169"/>
      <c r="K63" s="169">
        <f>'将来負担比率（分子）の構造'!L$44</f>
        <v>93</v>
      </c>
      <c r="L63" s="169"/>
      <c r="M63" s="169"/>
      <c r="N63" s="169">
        <f>'将来負担比率（分子）の構造'!M$44</f>
        <v>1355</v>
      </c>
      <c r="O63" s="169"/>
      <c r="P63" s="169"/>
    </row>
    <row r="64" spans="1:16" x14ac:dyDescent="0.15">
      <c r="A64" s="169" t="s">
        <v>33</v>
      </c>
      <c r="B64" s="169">
        <f>'将来負担比率（分子）の構造'!I$43</f>
        <v>20601</v>
      </c>
      <c r="C64" s="169"/>
      <c r="D64" s="169"/>
      <c r="E64" s="169">
        <f>'将来負担比率（分子）の構造'!J$43</f>
        <v>19794</v>
      </c>
      <c r="F64" s="169"/>
      <c r="G64" s="169"/>
      <c r="H64" s="169">
        <f>'将来負担比率（分子）の構造'!K$43</f>
        <v>19599</v>
      </c>
      <c r="I64" s="169"/>
      <c r="J64" s="169"/>
      <c r="K64" s="169">
        <f>'将来負担比率（分子）の構造'!L$43</f>
        <v>19265</v>
      </c>
      <c r="L64" s="169"/>
      <c r="M64" s="169"/>
      <c r="N64" s="169">
        <f>'将来負担比率（分子）の構造'!M$43</f>
        <v>15019</v>
      </c>
      <c r="O64" s="169"/>
      <c r="P64" s="169"/>
    </row>
    <row r="65" spans="1:16" x14ac:dyDescent="0.15">
      <c r="A65" s="169" t="s">
        <v>32</v>
      </c>
      <c r="B65" s="169">
        <f>'将来負担比率（分子）の構造'!I$42</f>
        <v>292</v>
      </c>
      <c r="C65" s="169"/>
      <c r="D65" s="169"/>
      <c r="E65" s="169">
        <f>'将来負担比率（分子）の構造'!J$42</f>
        <v>268</v>
      </c>
      <c r="F65" s="169"/>
      <c r="G65" s="169"/>
      <c r="H65" s="169">
        <f>'将来負担比率（分子）の構造'!K$42</f>
        <v>239</v>
      </c>
      <c r="I65" s="169"/>
      <c r="J65" s="169"/>
      <c r="K65" s="169">
        <f>'将来負担比率（分子）の構造'!L$42</f>
        <v>203</v>
      </c>
      <c r="L65" s="169"/>
      <c r="M65" s="169"/>
      <c r="N65" s="169">
        <f>'将来負担比率（分子）の構造'!M$42</f>
        <v>183</v>
      </c>
      <c r="O65" s="169"/>
      <c r="P65" s="169"/>
    </row>
    <row r="66" spans="1:16" x14ac:dyDescent="0.15">
      <c r="A66" s="169" t="s">
        <v>31</v>
      </c>
      <c r="B66" s="169">
        <f>'将来負担比率（分子）の構造'!I$41</f>
        <v>66736</v>
      </c>
      <c r="C66" s="169"/>
      <c r="D66" s="169"/>
      <c r="E66" s="169">
        <f>'将来負担比率（分子）の構造'!J$41</f>
        <v>68237</v>
      </c>
      <c r="F66" s="169"/>
      <c r="G66" s="169"/>
      <c r="H66" s="169">
        <f>'将来負担比率（分子）の構造'!K$41</f>
        <v>65268</v>
      </c>
      <c r="I66" s="169"/>
      <c r="J66" s="169"/>
      <c r="K66" s="169">
        <f>'将来負担比率（分子）の構造'!L$41</f>
        <v>61167</v>
      </c>
      <c r="L66" s="169"/>
      <c r="M66" s="169"/>
      <c r="N66" s="169">
        <f>'将来負担比率（分子）の構造'!M$41</f>
        <v>57991</v>
      </c>
      <c r="O66" s="169"/>
      <c r="P66" s="169"/>
    </row>
    <row r="67" spans="1:16" x14ac:dyDescent="0.15">
      <c r="A67" s="169" t="s">
        <v>71</v>
      </c>
      <c r="B67" s="169" t="e">
        <f>NA()</f>
        <v>#N/A</v>
      </c>
      <c r="C67" s="169">
        <f>IF(ISNUMBER('将来負担比率（分子）の構造'!I$53), IF('将来負担比率（分子）の構造'!I$53 &lt; 0, 0, '将来負担比率（分子）の構造'!I$53), NA())</f>
        <v>8987</v>
      </c>
      <c r="D67" s="169" t="e">
        <f>NA()</f>
        <v>#N/A</v>
      </c>
      <c r="E67" s="169" t="e">
        <f>NA()</f>
        <v>#N/A</v>
      </c>
      <c r="F67" s="169">
        <f>IF(ISNUMBER('将来負担比率（分子）の構造'!J$53), IF('将来負担比率（分子）の構造'!J$53 &lt; 0, 0, '将来負担比率（分子）の構造'!J$53), NA())</f>
        <v>9181</v>
      </c>
      <c r="G67" s="169" t="e">
        <f>NA()</f>
        <v>#N/A</v>
      </c>
      <c r="H67" s="169" t="e">
        <f>NA()</f>
        <v>#N/A</v>
      </c>
      <c r="I67" s="169">
        <f>IF(ISNUMBER('将来負担比率（分子）の構造'!K$53), IF('将来負担比率（分子）の構造'!K$53 &lt; 0, 0, '将来負担比率（分子）の構造'!K$53), NA())</f>
        <v>7982</v>
      </c>
      <c r="J67" s="169" t="e">
        <f>NA()</f>
        <v>#N/A</v>
      </c>
      <c r="K67" s="169" t="e">
        <f>NA()</f>
        <v>#N/A</v>
      </c>
      <c r="L67" s="169">
        <f>IF(ISNUMBER('将来負担比率（分子）の構造'!L$53), IF('将来負担比率（分子）の構造'!L$53 &lt; 0, 0, '将来負担比率（分子）の構造'!L$53), NA())</f>
        <v>5735</v>
      </c>
      <c r="M67" s="169" t="e">
        <f>NA()</f>
        <v>#N/A</v>
      </c>
      <c r="N67" s="169" t="e">
        <f>NA()</f>
        <v>#N/A</v>
      </c>
      <c r="O67" s="169">
        <f>IF(ISNUMBER('将来負担比率（分子）の構造'!M$53), IF('将来負担比率（分子）の構造'!M$53 &lt; 0, 0, '将来負担比率（分子）の構造'!M$53), NA())</f>
        <v>2541</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6179</v>
      </c>
      <c r="C72" s="173">
        <f>基金残高に係る経年分析!G55</f>
        <v>6983</v>
      </c>
      <c r="D72" s="173">
        <f>基金残高に係る経年分析!H55</f>
        <v>6987</v>
      </c>
    </row>
    <row r="73" spans="1:16" x14ac:dyDescent="0.15">
      <c r="A73" s="172" t="s">
        <v>74</v>
      </c>
      <c r="B73" s="173">
        <f>基金残高に係る経年分析!F56</f>
        <v>1175</v>
      </c>
      <c r="C73" s="173">
        <f>基金残高に係る経年分析!G56</f>
        <v>1175</v>
      </c>
      <c r="D73" s="173">
        <f>基金残高に係る経年分析!H56</f>
        <v>1314</v>
      </c>
    </row>
    <row r="74" spans="1:16" x14ac:dyDescent="0.15">
      <c r="A74" s="172" t="s">
        <v>75</v>
      </c>
      <c r="B74" s="173">
        <f>基金残高に係る経年分析!F57</f>
        <v>7356</v>
      </c>
      <c r="C74" s="173">
        <f>基金残高に係る経年分析!G57</f>
        <v>7498</v>
      </c>
      <c r="D74" s="173">
        <f>基金残高に係る経年分析!H57</f>
        <v>7942</v>
      </c>
    </row>
  </sheetData>
  <sheetProtection algorithmName="SHA-512" hashValue="8ytgOceLqBwPrwc6Sibu9KJAWo9g1bnZGbwsky+eFTG6Hxz2KpHbTBHTRMwsW+xGmQXOv1s5td9c+JLc1VdQOQ==" saltValue="gCEbx//DGDidPzFT4kET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13728287</v>
      </c>
      <c r="S5" s="690"/>
      <c r="T5" s="690"/>
      <c r="U5" s="690"/>
      <c r="V5" s="690"/>
      <c r="W5" s="690"/>
      <c r="X5" s="690"/>
      <c r="Y5" s="715"/>
      <c r="Z5" s="728">
        <v>25.5</v>
      </c>
      <c r="AA5" s="728"/>
      <c r="AB5" s="728"/>
      <c r="AC5" s="728"/>
      <c r="AD5" s="729">
        <v>12967638</v>
      </c>
      <c r="AE5" s="729"/>
      <c r="AF5" s="729"/>
      <c r="AG5" s="729"/>
      <c r="AH5" s="729"/>
      <c r="AI5" s="729"/>
      <c r="AJ5" s="729"/>
      <c r="AK5" s="729"/>
      <c r="AL5" s="716">
        <v>46.7</v>
      </c>
      <c r="AM5" s="698"/>
      <c r="AN5" s="698"/>
      <c r="AO5" s="717"/>
      <c r="AP5" s="692" t="s">
        <v>216</v>
      </c>
      <c r="AQ5" s="693"/>
      <c r="AR5" s="693"/>
      <c r="AS5" s="693"/>
      <c r="AT5" s="693"/>
      <c r="AU5" s="693"/>
      <c r="AV5" s="693"/>
      <c r="AW5" s="693"/>
      <c r="AX5" s="693"/>
      <c r="AY5" s="693"/>
      <c r="AZ5" s="693"/>
      <c r="BA5" s="693"/>
      <c r="BB5" s="693"/>
      <c r="BC5" s="693"/>
      <c r="BD5" s="693"/>
      <c r="BE5" s="693"/>
      <c r="BF5" s="694"/>
      <c r="BG5" s="634">
        <v>12967292</v>
      </c>
      <c r="BH5" s="635"/>
      <c r="BI5" s="635"/>
      <c r="BJ5" s="635"/>
      <c r="BK5" s="635"/>
      <c r="BL5" s="635"/>
      <c r="BM5" s="635"/>
      <c r="BN5" s="636"/>
      <c r="BO5" s="672">
        <v>94.5</v>
      </c>
      <c r="BP5" s="672"/>
      <c r="BQ5" s="672"/>
      <c r="BR5" s="672"/>
      <c r="BS5" s="673">
        <v>179576</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542489</v>
      </c>
      <c r="S6" s="635"/>
      <c r="T6" s="635"/>
      <c r="U6" s="635"/>
      <c r="V6" s="635"/>
      <c r="W6" s="635"/>
      <c r="X6" s="635"/>
      <c r="Y6" s="636"/>
      <c r="Z6" s="672">
        <v>1</v>
      </c>
      <c r="AA6" s="672"/>
      <c r="AB6" s="672"/>
      <c r="AC6" s="672"/>
      <c r="AD6" s="673">
        <v>542489</v>
      </c>
      <c r="AE6" s="673"/>
      <c r="AF6" s="673"/>
      <c r="AG6" s="673"/>
      <c r="AH6" s="673"/>
      <c r="AI6" s="673"/>
      <c r="AJ6" s="673"/>
      <c r="AK6" s="673"/>
      <c r="AL6" s="637">
        <v>2</v>
      </c>
      <c r="AM6" s="638"/>
      <c r="AN6" s="638"/>
      <c r="AO6" s="674"/>
      <c r="AP6" s="631" t="s">
        <v>221</v>
      </c>
      <c r="AQ6" s="632"/>
      <c r="AR6" s="632"/>
      <c r="AS6" s="632"/>
      <c r="AT6" s="632"/>
      <c r="AU6" s="632"/>
      <c r="AV6" s="632"/>
      <c r="AW6" s="632"/>
      <c r="AX6" s="632"/>
      <c r="AY6" s="632"/>
      <c r="AZ6" s="632"/>
      <c r="BA6" s="632"/>
      <c r="BB6" s="632"/>
      <c r="BC6" s="632"/>
      <c r="BD6" s="632"/>
      <c r="BE6" s="632"/>
      <c r="BF6" s="633"/>
      <c r="BG6" s="634">
        <v>12967292</v>
      </c>
      <c r="BH6" s="635"/>
      <c r="BI6" s="635"/>
      <c r="BJ6" s="635"/>
      <c r="BK6" s="635"/>
      <c r="BL6" s="635"/>
      <c r="BM6" s="635"/>
      <c r="BN6" s="636"/>
      <c r="BO6" s="672">
        <v>94.5</v>
      </c>
      <c r="BP6" s="672"/>
      <c r="BQ6" s="672"/>
      <c r="BR6" s="672"/>
      <c r="BS6" s="673">
        <v>179576</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311375</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311375</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5139</v>
      </c>
      <c r="S7" s="635"/>
      <c r="T7" s="635"/>
      <c r="U7" s="635"/>
      <c r="V7" s="635"/>
      <c r="W7" s="635"/>
      <c r="X7" s="635"/>
      <c r="Y7" s="636"/>
      <c r="Z7" s="672">
        <v>0</v>
      </c>
      <c r="AA7" s="672"/>
      <c r="AB7" s="672"/>
      <c r="AC7" s="672"/>
      <c r="AD7" s="673">
        <v>5139</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5131449</v>
      </c>
      <c r="BH7" s="635"/>
      <c r="BI7" s="635"/>
      <c r="BJ7" s="635"/>
      <c r="BK7" s="635"/>
      <c r="BL7" s="635"/>
      <c r="BM7" s="635"/>
      <c r="BN7" s="636"/>
      <c r="BO7" s="672">
        <v>37.4</v>
      </c>
      <c r="BP7" s="672"/>
      <c r="BQ7" s="672"/>
      <c r="BR7" s="672"/>
      <c r="BS7" s="673">
        <v>179576</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7069194</v>
      </c>
      <c r="CS7" s="635"/>
      <c r="CT7" s="635"/>
      <c r="CU7" s="635"/>
      <c r="CV7" s="635"/>
      <c r="CW7" s="635"/>
      <c r="CX7" s="635"/>
      <c r="CY7" s="636"/>
      <c r="CZ7" s="672">
        <v>13.4</v>
      </c>
      <c r="DA7" s="672"/>
      <c r="DB7" s="672"/>
      <c r="DC7" s="672"/>
      <c r="DD7" s="640">
        <v>1190484</v>
      </c>
      <c r="DE7" s="635"/>
      <c r="DF7" s="635"/>
      <c r="DG7" s="635"/>
      <c r="DH7" s="635"/>
      <c r="DI7" s="635"/>
      <c r="DJ7" s="635"/>
      <c r="DK7" s="635"/>
      <c r="DL7" s="635"/>
      <c r="DM7" s="635"/>
      <c r="DN7" s="635"/>
      <c r="DO7" s="635"/>
      <c r="DP7" s="636"/>
      <c r="DQ7" s="640">
        <v>4928659</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66329</v>
      </c>
      <c r="S8" s="635"/>
      <c r="T8" s="635"/>
      <c r="U8" s="635"/>
      <c r="V8" s="635"/>
      <c r="W8" s="635"/>
      <c r="X8" s="635"/>
      <c r="Y8" s="636"/>
      <c r="Z8" s="672">
        <v>0.1</v>
      </c>
      <c r="AA8" s="672"/>
      <c r="AB8" s="672"/>
      <c r="AC8" s="672"/>
      <c r="AD8" s="673">
        <v>66329</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154754</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17484244</v>
      </c>
      <c r="CS8" s="635"/>
      <c r="CT8" s="635"/>
      <c r="CU8" s="635"/>
      <c r="CV8" s="635"/>
      <c r="CW8" s="635"/>
      <c r="CX8" s="635"/>
      <c r="CY8" s="636"/>
      <c r="CZ8" s="672">
        <v>33.200000000000003</v>
      </c>
      <c r="DA8" s="672"/>
      <c r="DB8" s="672"/>
      <c r="DC8" s="672"/>
      <c r="DD8" s="640">
        <v>240737</v>
      </c>
      <c r="DE8" s="635"/>
      <c r="DF8" s="635"/>
      <c r="DG8" s="635"/>
      <c r="DH8" s="635"/>
      <c r="DI8" s="635"/>
      <c r="DJ8" s="635"/>
      <c r="DK8" s="635"/>
      <c r="DL8" s="635"/>
      <c r="DM8" s="635"/>
      <c r="DN8" s="635"/>
      <c r="DO8" s="635"/>
      <c r="DP8" s="636"/>
      <c r="DQ8" s="640">
        <v>9842361</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73080</v>
      </c>
      <c r="S9" s="635"/>
      <c r="T9" s="635"/>
      <c r="U9" s="635"/>
      <c r="V9" s="635"/>
      <c r="W9" s="635"/>
      <c r="X9" s="635"/>
      <c r="Y9" s="636"/>
      <c r="Z9" s="672">
        <v>0.1</v>
      </c>
      <c r="AA9" s="672"/>
      <c r="AB9" s="672"/>
      <c r="AC9" s="672"/>
      <c r="AD9" s="673">
        <v>73080</v>
      </c>
      <c r="AE9" s="673"/>
      <c r="AF9" s="673"/>
      <c r="AG9" s="673"/>
      <c r="AH9" s="673"/>
      <c r="AI9" s="673"/>
      <c r="AJ9" s="673"/>
      <c r="AK9" s="673"/>
      <c r="AL9" s="637">
        <v>0.3</v>
      </c>
      <c r="AM9" s="638"/>
      <c r="AN9" s="638"/>
      <c r="AO9" s="674"/>
      <c r="AP9" s="631" t="s">
        <v>230</v>
      </c>
      <c r="AQ9" s="632"/>
      <c r="AR9" s="632"/>
      <c r="AS9" s="632"/>
      <c r="AT9" s="632"/>
      <c r="AU9" s="632"/>
      <c r="AV9" s="632"/>
      <c r="AW9" s="632"/>
      <c r="AX9" s="632"/>
      <c r="AY9" s="632"/>
      <c r="AZ9" s="632"/>
      <c r="BA9" s="632"/>
      <c r="BB9" s="632"/>
      <c r="BC9" s="632"/>
      <c r="BD9" s="632"/>
      <c r="BE9" s="632"/>
      <c r="BF9" s="633"/>
      <c r="BG9" s="634">
        <v>4064966</v>
      </c>
      <c r="BH9" s="635"/>
      <c r="BI9" s="635"/>
      <c r="BJ9" s="635"/>
      <c r="BK9" s="635"/>
      <c r="BL9" s="635"/>
      <c r="BM9" s="635"/>
      <c r="BN9" s="636"/>
      <c r="BO9" s="672">
        <v>29.6</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3495309</v>
      </c>
      <c r="CS9" s="635"/>
      <c r="CT9" s="635"/>
      <c r="CU9" s="635"/>
      <c r="CV9" s="635"/>
      <c r="CW9" s="635"/>
      <c r="CX9" s="635"/>
      <c r="CY9" s="636"/>
      <c r="CZ9" s="672">
        <v>6.6</v>
      </c>
      <c r="DA9" s="672"/>
      <c r="DB9" s="672"/>
      <c r="DC9" s="672"/>
      <c r="DD9" s="640">
        <v>96678</v>
      </c>
      <c r="DE9" s="635"/>
      <c r="DF9" s="635"/>
      <c r="DG9" s="635"/>
      <c r="DH9" s="635"/>
      <c r="DI9" s="635"/>
      <c r="DJ9" s="635"/>
      <c r="DK9" s="635"/>
      <c r="DL9" s="635"/>
      <c r="DM9" s="635"/>
      <c r="DN9" s="635"/>
      <c r="DO9" s="635"/>
      <c r="DP9" s="636"/>
      <c r="DQ9" s="640">
        <v>2618023</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284567</v>
      </c>
      <c r="BH10" s="635"/>
      <c r="BI10" s="635"/>
      <c r="BJ10" s="635"/>
      <c r="BK10" s="635"/>
      <c r="BL10" s="635"/>
      <c r="BM10" s="635"/>
      <c r="BN10" s="636"/>
      <c r="BO10" s="672">
        <v>2.1</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375276</v>
      </c>
      <c r="CS10" s="635"/>
      <c r="CT10" s="635"/>
      <c r="CU10" s="635"/>
      <c r="CV10" s="635"/>
      <c r="CW10" s="635"/>
      <c r="CX10" s="635"/>
      <c r="CY10" s="636"/>
      <c r="CZ10" s="672">
        <v>0.7</v>
      </c>
      <c r="DA10" s="672"/>
      <c r="DB10" s="672"/>
      <c r="DC10" s="672"/>
      <c r="DD10" s="640" t="s">
        <v>122</v>
      </c>
      <c r="DE10" s="635"/>
      <c r="DF10" s="635"/>
      <c r="DG10" s="635"/>
      <c r="DH10" s="635"/>
      <c r="DI10" s="635"/>
      <c r="DJ10" s="635"/>
      <c r="DK10" s="635"/>
      <c r="DL10" s="635"/>
      <c r="DM10" s="635"/>
      <c r="DN10" s="635"/>
      <c r="DO10" s="635"/>
      <c r="DP10" s="636"/>
      <c r="DQ10" s="640">
        <v>125121</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2236478</v>
      </c>
      <c r="S11" s="635"/>
      <c r="T11" s="635"/>
      <c r="U11" s="635"/>
      <c r="V11" s="635"/>
      <c r="W11" s="635"/>
      <c r="X11" s="635"/>
      <c r="Y11" s="636"/>
      <c r="Z11" s="637">
        <v>4.2</v>
      </c>
      <c r="AA11" s="638"/>
      <c r="AB11" s="638"/>
      <c r="AC11" s="639"/>
      <c r="AD11" s="640">
        <v>2236478</v>
      </c>
      <c r="AE11" s="635"/>
      <c r="AF11" s="635"/>
      <c r="AG11" s="635"/>
      <c r="AH11" s="635"/>
      <c r="AI11" s="635"/>
      <c r="AJ11" s="635"/>
      <c r="AK11" s="636"/>
      <c r="AL11" s="637">
        <v>8.1</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627162</v>
      </c>
      <c r="BH11" s="635"/>
      <c r="BI11" s="635"/>
      <c r="BJ11" s="635"/>
      <c r="BK11" s="635"/>
      <c r="BL11" s="635"/>
      <c r="BM11" s="635"/>
      <c r="BN11" s="636"/>
      <c r="BO11" s="672">
        <v>4.5999999999999996</v>
      </c>
      <c r="BP11" s="672"/>
      <c r="BQ11" s="672"/>
      <c r="BR11" s="672"/>
      <c r="BS11" s="673">
        <v>179576</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1144252</v>
      </c>
      <c r="CS11" s="635"/>
      <c r="CT11" s="635"/>
      <c r="CU11" s="635"/>
      <c r="CV11" s="635"/>
      <c r="CW11" s="635"/>
      <c r="CX11" s="635"/>
      <c r="CY11" s="636"/>
      <c r="CZ11" s="672">
        <v>2.2000000000000002</v>
      </c>
      <c r="DA11" s="672"/>
      <c r="DB11" s="672"/>
      <c r="DC11" s="672"/>
      <c r="DD11" s="640">
        <v>253808</v>
      </c>
      <c r="DE11" s="635"/>
      <c r="DF11" s="635"/>
      <c r="DG11" s="635"/>
      <c r="DH11" s="635"/>
      <c r="DI11" s="635"/>
      <c r="DJ11" s="635"/>
      <c r="DK11" s="635"/>
      <c r="DL11" s="635"/>
      <c r="DM11" s="635"/>
      <c r="DN11" s="635"/>
      <c r="DO11" s="635"/>
      <c r="DP11" s="636"/>
      <c r="DQ11" s="640">
        <v>596148</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122138</v>
      </c>
      <c r="S12" s="635"/>
      <c r="T12" s="635"/>
      <c r="U12" s="635"/>
      <c r="V12" s="635"/>
      <c r="W12" s="635"/>
      <c r="X12" s="635"/>
      <c r="Y12" s="636"/>
      <c r="Z12" s="672">
        <v>0.2</v>
      </c>
      <c r="AA12" s="672"/>
      <c r="AB12" s="672"/>
      <c r="AC12" s="672"/>
      <c r="AD12" s="673">
        <v>122138</v>
      </c>
      <c r="AE12" s="673"/>
      <c r="AF12" s="673"/>
      <c r="AG12" s="673"/>
      <c r="AH12" s="673"/>
      <c r="AI12" s="673"/>
      <c r="AJ12" s="673"/>
      <c r="AK12" s="673"/>
      <c r="AL12" s="637">
        <v>0.4</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6862583</v>
      </c>
      <c r="BH12" s="635"/>
      <c r="BI12" s="635"/>
      <c r="BJ12" s="635"/>
      <c r="BK12" s="635"/>
      <c r="BL12" s="635"/>
      <c r="BM12" s="635"/>
      <c r="BN12" s="636"/>
      <c r="BO12" s="672">
        <v>50</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1811478</v>
      </c>
      <c r="CS12" s="635"/>
      <c r="CT12" s="635"/>
      <c r="CU12" s="635"/>
      <c r="CV12" s="635"/>
      <c r="CW12" s="635"/>
      <c r="CX12" s="635"/>
      <c r="CY12" s="636"/>
      <c r="CZ12" s="672">
        <v>3.4</v>
      </c>
      <c r="DA12" s="672"/>
      <c r="DB12" s="672"/>
      <c r="DC12" s="672"/>
      <c r="DD12" s="640">
        <v>18990</v>
      </c>
      <c r="DE12" s="635"/>
      <c r="DF12" s="635"/>
      <c r="DG12" s="635"/>
      <c r="DH12" s="635"/>
      <c r="DI12" s="635"/>
      <c r="DJ12" s="635"/>
      <c r="DK12" s="635"/>
      <c r="DL12" s="635"/>
      <c r="DM12" s="635"/>
      <c r="DN12" s="635"/>
      <c r="DO12" s="635"/>
      <c r="DP12" s="636"/>
      <c r="DQ12" s="640">
        <v>590470</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6692149</v>
      </c>
      <c r="BH13" s="635"/>
      <c r="BI13" s="635"/>
      <c r="BJ13" s="635"/>
      <c r="BK13" s="635"/>
      <c r="BL13" s="635"/>
      <c r="BM13" s="635"/>
      <c r="BN13" s="636"/>
      <c r="BO13" s="672">
        <v>48.7</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6307311</v>
      </c>
      <c r="CS13" s="635"/>
      <c r="CT13" s="635"/>
      <c r="CU13" s="635"/>
      <c r="CV13" s="635"/>
      <c r="CW13" s="635"/>
      <c r="CX13" s="635"/>
      <c r="CY13" s="636"/>
      <c r="CZ13" s="672">
        <v>12</v>
      </c>
      <c r="DA13" s="672"/>
      <c r="DB13" s="672"/>
      <c r="DC13" s="672"/>
      <c r="DD13" s="640">
        <v>3600451</v>
      </c>
      <c r="DE13" s="635"/>
      <c r="DF13" s="635"/>
      <c r="DG13" s="635"/>
      <c r="DH13" s="635"/>
      <c r="DI13" s="635"/>
      <c r="DJ13" s="635"/>
      <c r="DK13" s="635"/>
      <c r="DL13" s="635"/>
      <c r="DM13" s="635"/>
      <c r="DN13" s="635"/>
      <c r="DO13" s="635"/>
      <c r="DP13" s="636"/>
      <c r="DQ13" s="640">
        <v>2484974</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5795</v>
      </c>
      <c r="S14" s="635"/>
      <c r="T14" s="635"/>
      <c r="U14" s="635"/>
      <c r="V14" s="635"/>
      <c r="W14" s="635"/>
      <c r="X14" s="635"/>
      <c r="Y14" s="636"/>
      <c r="Z14" s="672">
        <v>0</v>
      </c>
      <c r="AA14" s="672"/>
      <c r="AB14" s="672"/>
      <c r="AC14" s="672"/>
      <c r="AD14" s="673">
        <v>5795</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353183</v>
      </c>
      <c r="BH14" s="635"/>
      <c r="BI14" s="635"/>
      <c r="BJ14" s="635"/>
      <c r="BK14" s="635"/>
      <c r="BL14" s="635"/>
      <c r="BM14" s="635"/>
      <c r="BN14" s="636"/>
      <c r="BO14" s="672">
        <v>2.6</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2162980</v>
      </c>
      <c r="CS14" s="635"/>
      <c r="CT14" s="635"/>
      <c r="CU14" s="635"/>
      <c r="CV14" s="635"/>
      <c r="CW14" s="635"/>
      <c r="CX14" s="635"/>
      <c r="CY14" s="636"/>
      <c r="CZ14" s="672">
        <v>4.0999999999999996</v>
      </c>
      <c r="DA14" s="672"/>
      <c r="DB14" s="672"/>
      <c r="DC14" s="672"/>
      <c r="DD14" s="640">
        <v>428044</v>
      </c>
      <c r="DE14" s="635"/>
      <c r="DF14" s="635"/>
      <c r="DG14" s="635"/>
      <c r="DH14" s="635"/>
      <c r="DI14" s="635"/>
      <c r="DJ14" s="635"/>
      <c r="DK14" s="635"/>
      <c r="DL14" s="635"/>
      <c r="DM14" s="635"/>
      <c r="DN14" s="635"/>
      <c r="DO14" s="635"/>
      <c r="DP14" s="636"/>
      <c r="DQ14" s="640">
        <v>1353573</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620077</v>
      </c>
      <c r="BH15" s="635"/>
      <c r="BI15" s="635"/>
      <c r="BJ15" s="635"/>
      <c r="BK15" s="635"/>
      <c r="BL15" s="635"/>
      <c r="BM15" s="635"/>
      <c r="BN15" s="636"/>
      <c r="BO15" s="672">
        <v>4.5</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4525751</v>
      </c>
      <c r="CS15" s="635"/>
      <c r="CT15" s="635"/>
      <c r="CU15" s="635"/>
      <c r="CV15" s="635"/>
      <c r="CW15" s="635"/>
      <c r="CX15" s="635"/>
      <c r="CY15" s="636"/>
      <c r="CZ15" s="672">
        <v>8.6</v>
      </c>
      <c r="DA15" s="672"/>
      <c r="DB15" s="672"/>
      <c r="DC15" s="672"/>
      <c r="DD15" s="640">
        <v>842175</v>
      </c>
      <c r="DE15" s="635"/>
      <c r="DF15" s="635"/>
      <c r="DG15" s="635"/>
      <c r="DH15" s="635"/>
      <c r="DI15" s="635"/>
      <c r="DJ15" s="635"/>
      <c r="DK15" s="635"/>
      <c r="DL15" s="635"/>
      <c r="DM15" s="635"/>
      <c r="DN15" s="635"/>
      <c r="DO15" s="635"/>
      <c r="DP15" s="636"/>
      <c r="DQ15" s="640">
        <v>2968763</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67134</v>
      </c>
      <c r="S16" s="635"/>
      <c r="T16" s="635"/>
      <c r="U16" s="635"/>
      <c r="V16" s="635"/>
      <c r="W16" s="635"/>
      <c r="X16" s="635"/>
      <c r="Y16" s="636"/>
      <c r="Z16" s="672">
        <v>0.1</v>
      </c>
      <c r="AA16" s="672"/>
      <c r="AB16" s="672"/>
      <c r="AC16" s="672"/>
      <c r="AD16" s="673">
        <v>67134</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315648</v>
      </c>
      <c r="CS16" s="635"/>
      <c r="CT16" s="635"/>
      <c r="CU16" s="635"/>
      <c r="CV16" s="635"/>
      <c r="CW16" s="635"/>
      <c r="CX16" s="635"/>
      <c r="CY16" s="636"/>
      <c r="CZ16" s="672">
        <v>0.6</v>
      </c>
      <c r="DA16" s="672"/>
      <c r="DB16" s="672"/>
      <c r="DC16" s="672"/>
      <c r="DD16" s="640" t="s">
        <v>122</v>
      </c>
      <c r="DE16" s="635"/>
      <c r="DF16" s="635"/>
      <c r="DG16" s="635"/>
      <c r="DH16" s="635"/>
      <c r="DI16" s="635"/>
      <c r="DJ16" s="635"/>
      <c r="DK16" s="635"/>
      <c r="DL16" s="635"/>
      <c r="DM16" s="635"/>
      <c r="DN16" s="635"/>
      <c r="DO16" s="635"/>
      <c r="DP16" s="636"/>
      <c r="DQ16" s="640">
        <v>13208</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211190</v>
      </c>
      <c r="S17" s="635"/>
      <c r="T17" s="635"/>
      <c r="U17" s="635"/>
      <c r="V17" s="635"/>
      <c r="W17" s="635"/>
      <c r="X17" s="635"/>
      <c r="Y17" s="636"/>
      <c r="Z17" s="672">
        <v>0.4</v>
      </c>
      <c r="AA17" s="672"/>
      <c r="AB17" s="672"/>
      <c r="AC17" s="672"/>
      <c r="AD17" s="673">
        <v>211190</v>
      </c>
      <c r="AE17" s="673"/>
      <c r="AF17" s="673"/>
      <c r="AG17" s="673"/>
      <c r="AH17" s="673"/>
      <c r="AI17" s="673"/>
      <c r="AJ17" s="673"/>
      <c r="AK17" s="673"/>
      <c r="AL17" s="637">
        <v>0.8</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7644035</v>
      </c>
      <c r="CS17" s="635"/>
      <c r="CT17" s="635"/>
      <c r="CU17" s="635"/>
      <c r="CV17" s="635"/>
      <c r="CW17" s="635"/>
      <c r="CX17" s="635"/>
      <c r="CY17" s="636"/>
      <c r="CZ17" s="672">
        <v>14.5</v>
      </c>
      <c r="DA17" s="672"/>
      <c r="DB17" s="672"/>
      <c r="DC17" s="672"/>
      <c r="DD17" s="640" t="s">
        <v>122</v>
      </c>
      <c r="DE17" s="635"/>
      <c r="DF17" s="635"/>
      <c r="DG17" s="635"/>
      <c r="DH17" s="635"/>
      <c r="DI17" s="635"/>
      <c r="DJ17" s="635"/>
      <c r="DK17" s="635"/>
      <c r="DL17" s="635"/>
      <c r="DM17" s="635"/>
      <c r="DN17" s="635"/>
      <c r="DO17" s="635"/>
      <c r="DP17" s="636"/>
      <c r="DQ17" s="640">
        <v>7562796</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91440</v>
      </c>
      <c r="S18" s="635"/>
      <c r="T18" s="635"/>
      <c r="U18" s="635"/>
      <c r="V18" s="635"/>
      <c r="W18" s="635"/>
      <c r="X18" s="635"/>
      <c r="Y18" s="636"/>
      <c r="Z18" s="672">
        <v>0.2</v>
      </c>
      <c r="AA18" s="672"/>
      <c r="AB18" s="672"/>
      <c r="AC18" s="672"/>
      <c r="AD18" s="673">
        <v>91440</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76769</v>
      </c>
      <c r="S19" s="635"/>
      <c r="T19" s="635"/>
      <c r="U19" s="635"/>
      <c r="V19" s="635"/>
      <c r="W19" s="635"/>
      <c r="X19" s="635"/>
      <c r="Y19" s="636"/>
      <c r="Z19" s="672">
        <v>0.1</v>
      </c>
      <c r="AA19" s="672"/>
      <c r="AB19" s="672"/>
      <c r="AC19" s="672"/>
      <c r="AD19" s="673">
        <v>76769</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760995</v>
      </c>
      <c r="BH19" s="635"/>
      <c r="BI19" s="635"/>
      <c r="BJ19" s="635"/>
      <c r="BK19" s="635"/>
      <c r="BL19" s="635"/>
      <c r="BM19" s="635"/>
      <c r="BN19" s="636"/>
      <c r="BO19" s="672">
        <v>5.5</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14671</v>
      </c>
      <c r="S20" s="635"/>
      <c r="T20" s="635"/>
      <c r="U20" s="635"/>
      <c r="V20" s="635"/>
      <c r="W20" s="635"/>
      <c r="X20" s="635"/>
      <c r="Y20" s="636"/>
      <c r="Z20" s="672">
        <v>0</v>
      </c>
      <c r="AA20" s="672"/>
      <c r="AB20" s="672"/>
      <c r="AC20" s="672"/>
      <c r="AD20" s="673">
        <v>14671</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760995</v>
      </c>
      <c r="BH20" s="635"/>
      <c r="BI20" s="635"/>
      <c r="BJ20" s="635"/>
      <c r="BK20" s="635"/>
      <c r="BL20" s="635"/>
      <c r="BM20" s="635"/>
      <c r="BN20" s="636"/>
      <c r="BO20" s="672">
        <v>5.5</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52646853</v>
      </c>
      <c r="CS20" s="635"/>
      <c r="CT20" s="635"/>
      <c r="CU20" s="635"/>
      <c r="CV20" s="635"/>
      <c r="CW20" s="635"/>
      <c r="CX20" s="635"/>
      <c r="CY20" s="636"/>
      <c r="CZ20" s="672">
        <v>100</v>
      </c>
      <c r="DA20" s="672"/>
      <c r="DB20" s="672"/>
      <c r="DC20" s="672"/>
      <c r="DD20" s="640">
        <v>6671367</v>
      </c>
      <c r="DE20" s="635"/>
      <c r="DF20" s="635"/>
      <c r="DG20" s="635"/>
      <c r="DH20" s="635"/>
      <c r="DI20" s="635"/>
      <c r="DJ20" s="635"/>
      <c r="DK20" s="635"/>
      <c r="DL20" s="635"/>
      <c r="DM20" s="635"/>
      <c r="DN20" s="635"/>
      <c r="DO20" s="635"/>
      <c r="DP20" s="636"/>
      <c r="DQ20" s="640">
        <v>33395471</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12718380</v>
      </c>
      <c r="S21" s="635"/>
      <c r="T21" s="635"/>
      <c r="U21" s="635"/>
      <c r="V21" s="635"/>
      <c r="W21" s="635"/>
      <c r="X21" s="635"/>
      <c r="Y21" s="636"/>
      <c r="Z21" s="672">
        <v>23.7</v>
      </c>
      <c r="AA21" s="672"/>
      <c r="AB21" s="672"/>
      <c r="AC21" s="672"/>
      <c r="AD21" s="673">
        <v>11229939</v>
      </c>
      <c r="AE21" s="673"/>
      <c r="AF21" s="673"/>
      <c r="AG21" s="673"/>
      <c r="AH21" s="673"/>
      <c r="AI21" s="673"/>
      <c r="AJ21" s="673"/>
      <c r="AK21" s="673"/>
      <c r="AL21" s="637">
        <v>40.5</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346</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11229939</v>
      </c>
      <c r="S22" s="635"/>
      <c r="T22" s="635"/>
      <c r="U22" s="635"/>
      <c r="V22" s="635"/>
      <c r="W22" s="635"/>
      <c r="X22" s="635"/>
      <c r="Y22" s="636"/>
      <c r="Z22" s="672">
        <v>20.9</v>
      </c>
      <c r="AA22" s="672"/>
      <c r="AB22" s="672"/>
      <c r="AC22" s="672"/>
      <c r="AD22" s="673">
        <v>11229939</v>
      </c>
      <c r="AE22" s="673"/>
      <c r="AF22" s="673"/>
      <c r="AG22" s="673"/>
      <c r="AH22" s="673"/>
      <c r="AI22" s="673"/>
      <c r="AJ22" s="673"/>
      <c r="AK22" s="673"/>
      <c r="AL22" s="637">
        <v>40.5</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1488441</v>
      </c>
      <c r="S23" s="635"/>
      <c r="T23" s="635"/>
      <c r="U23" s="635"/>
      <c r="V23" s="635"/>
      <c r="W23" s="635"/>
      <c r="X23" s="635"/>
      <c r="Y23" s="636"/>
      <c r="Z23" s="672">
        <v>2.8</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760649</v>
      </c>
      <c r="BH23" s="635"/>
      <c r="BI23" s="635"/>
      <c r="BJ23" s="635"/>
      <c r="BK23" s="635"/>
      <c r="BL23" s="635"/>
      <c r="BM23" s="635"/>
      <c r="BN23" s="636"/>
      <c r="BO23" s="672">
        <v>5.5</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25353849</v>
      </c>
      <c r="CS24" s="690"/>
      <c r="CT24" s="690"/>
      <c r="CU24" s="690"/>
      <c r="CV24" s="690"/>
      <c r="CW24" s="690"/>
      <c r="CX24" s="690"/>
      <c r="CY24" s="715"/>
      <c r="CZ24" s="716">
        <v>48.2</v>
      </c>
      <c r="DA24" s="698"/>
      <c r="DB24" s="698"/>
      <c r="DC24" s="718"/>
      <c r="DD24" s="714">
        <v>17637994</v>
      </c>
      <c r="DE24" s="690"/>
      <c r="DF24" s="690"/>
      <c r="DG24" s="690"/>
      <c r="DH24" s="690"/>
      <c r="DI24" s="690"/>
      <c r="DJ24" s="690"/>
      <c r="DK24" s="715"/>
      <c r="DL24" s="714">
        <v>16398082</v>
      </c>
      <c r="DM24" s="690"/>
      <c r="DN24" s="690"/>
      <c r="DO24" s="690"/>
      <c r="DP24" s="690"/>
      <c r="DQ24" s="690"/>
      <c r="DR24" s="690"/>
      <c r="DS24" s="690"/>
      <c r="DT24" s="690"/>
      <c r="DU24" s="690"/>
      <c r="DV24" s="715"/>
      <c r="DW24" s="716">
        <v>58.6</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29867879</v>
      </c>
      <c r="S25" s="635"/>
      <c r="T25" s="635"/>
      <c r="U25" s="635"/>
      <c r="V25" s="635"/>
      <c r="W25" s="635"/>
      <c r="X25" s="635"/>
      <c r="Y25" s="636"/>
      <c r="Z25" s="672">
        <v>55.6</v>
      </c>
      <c r="AA25" s="672"/>
      <c r="AB25" s="672"/>
      <c r="AC25" s="672"/>
      <c r="AD25" s="673">
        <v>27618789</v>
      </c>
      <c r="AE25" s="673"/>
      <c r="AF25" s="673"/>
      <c r="AG25" s="673"/>
      <c r="AH25" s="673"/>
      <c r="AI25" s="673"/>
      <c r="AJ25" s="673"/>
      <c r="AK25" s="673"/>
      <c r="AL25" s="637">
        <v>99.5</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8384027</v>
      </c>
      <c r="CS25" s="647"/>
      <c r="CT25" s="647"/>
      <c r="CU25" s="647"/>
      <c r="CV25" s="647"/>
      <c r="CW25" s="647"/>
      <c r="CX25" s="647"/>
      <c r="CY25" s="648"/>
      <c r="CZ25" s="637">
        <v>15.9</v>
      </c>
      <c r="DA25" s="649"/>
      <c r="DB25" s="649"/>
      <c r="DC25" s="650"/>
      <c r="DD25" s="640">
        <v>7179284</v>
      </c>
      <c r="DE25" s="647"/>
      <c r="DF25" s="647"/>
      <c r="DG25" s="647"/>
      <c r="DH25" s="647"/>
      <c r="DI25" s="647"/>
      <c r="DJ25" s="647"/>
      <c r="DK25" s="648"/>
      <c r="DL25" s="640">
        <v>7129439</v>
      </c>
      <c r="DM25" s="647"/>
      <c r="DN25" s="647"/>
      <c r="DO25" s="647"/>
      <c r="DP25" s="647"/>
      <c r="DQ25" s="647"/>
      <c r="DR25" s="647"/>
      <c r="DS25" s="647"/>
      <c r="DT25" s="647"/>
      <c r="DU25" s="647"/>
      <c r="DV25" s="648"/>
      <c r="DW25" s="637">
        <v>25.5</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7921</v>
      </c>
      <c r="S26" s="635"/>
      <c r="T26" s="635"/>
      <c r="U26" s="635"/>
      <c r="V26" s="635"/>
      <c r="W26" s="635"/>
      <c r="X26" s="635"/>
      <c r="Y26" s="636"/>
      <c r="Z26" s="672">
        <v>0</v>
      </c>
      <c r="AA26" s="672"/>
      <c r="AB26" s="672"/>
      <c r="AC26" s="672"/>
      <c r="AD26" s="673">
        <v>7921</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5581889</v>
      </c>
      <c r="CS26" s="635"/>
      <c r="CT26" s="635"/>
      <c r="CU26" s="635"/>
      <c r="CV26" s="635"/>
      <c r="CW26" s="635"/>
      <c r="CX26" s="635"/>
      <c r="CY26" s="636"/>
      <c r="CZ26" s="637">
        <v>10.6</v>
      </c>
      <c r="DA26" s="649"/>
      <c r="DB26" s="649"/>
      <c r="DC26" s="650"/>
      <c r="DD26" s="640">
        <v>4680665</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1014213</v>
      </c>
      <c r="S27" s="635"/>
      <c r="T27" s="635"/>
      <c r="U27" s="635"/>
      <c r="V27" s="635"/>
      <c r="W27" s="635"/>
      <c r="X27" s="635"/>
      <c r="Y27" s="636"/>
      <c r="Z27" s="672">
        <v>1.9</v>
      </c>
      <c r="AA27" s="672"/>
      <c r="AB27" s="672"/>
      <c r="AC27" s="672"/>
      <c r="AD27" s="673">
        <v>1603</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13728287</v>
      </c>
      <c r="BH27" s="635"/>
      <c r="BI27" s="635"/>
      <c r="BJ27" s="635"/>
      <c r="BK27" s="635"/>
      <c r="BL27" s="635"/>
      <c r="BM27" s="635"/>
      <c r="BN27" s="636"/>
      <c r="BO27" s="672">
        <v>100</v>
      </c>
      <c r="BP27" s="672"/>
      <c r="BQ27" s="672"/>
      <c r="BR27" s="672"/>
      <c r="BS27" s="673">
        <v>179576</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9325925</v>
      </c>
      <c r="CS27" s="647"/>
      <c r="CT27" s="647"/>
      <c r="CU27" s="647"/>
      <c r="CV27" s="647"/>
      <c r="CW27" s="647"/>
      <c r="CX27" s="647"/>
      <c r="CY27" s="648"/>
      <c r="CZ27" s="637">
        <v>17.7</v>
      </c>
      <c r="DA27" s="649"/>
      <c r="DB27" s="649"/>
      <c r="DC27" s="650"/>
      <c r="DD27" s="640">
        <v>2896052</v>
      </c>
      <c r="DE27" s="647"/>
      <c r="DF27" s="647"/>
      <c r="DG27" s="647"/>
      <c r="DH27" s="647"/>
      <c r="DI27" s="647"/>
      <c r="DJ27" s="647"/>
      <c r="DK27" s="648"/>
      <c r="DL27" s="640">
        <v>2726625</v>
      </c>
      <c r="DM27" s="647"/>
      <c r="DN27" s="647"/>
      <c r="DO27" s="647"/>
      <c r="DP27" s="647"/>
      <c r="DQ27" s="647"/>
      <c r="DR27" s="647"/>
      <c r="DS27" s="647"/>
      <c r="DT27" s="647"/>
      <c r="DU27" s="647"/>
      <c r="DV27" s="648"/>
      <c r="DW27" s="637">
        <v>9.6999999999999993</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523751</v>
      </c>
      <c r="S28" s="635"/>
      <c r="T28" s="635"/>
      <c r="U28" s="635"/>
      <c r="V28" s="635"/>
      <c r="W28" s="635"/>
      <c r="X28" s="635"/>
      <c r="Y28" s="636"/>
      <c r="Z28" s="672">
        <v>1</v>
      </c>
      <c r="AA28" s="672"/>
      <c r="AB28" s="672"/>
      <c r="AC28" s="672"/>
      <c r="AD28" s="673">
        <v>13155</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7643897</v>
      </c>
      <c r="CS28" s="635"/>
      <c r="CT28" s="635"/>
      <c r="CU28" s="635"/>
      <c r="CV28" s="635"/>
      <c r="CW28" s="635"/>
      <c r="CX28" s="635"/>
      <c r="CY28" s="636"/>
      <c r="CZ28" s="637">
        <v>14.5</v>
      </c>
      <c r="DA28" s="649"/>
      <c r="DB28" s="649"/>
      <c r="DC28" s="650"/>
      <c r="DD28" s="640">
        <v>7562658</v>
      </c>
      <c r="DE28" s="635"/>
      <c r="DF28" s="635"/>
      <c r="DG28" s="635"/>
      <c r="DH28" s="635"/>
      <c r="DI28" s="635"/>
      <c r="DJ28" s="635"/>
      <c r="DK28" s="636"/>
      <c r="DL28" s="640">
        <v>6542018</v>
      </c>
      <c r="DM28" s="635"/>
      <c r="DN28" s="635"/>
      <c r="DO28" s="635"/>
      <c r="DP28" s="635"/>
      <c r="DQ28" s="635"/>
      <c r="DR28" s="635"/>
      <c r="DS28" s="635"/>
      <c r="DT28" s="635"/>
      <c r="DU28" s="635"/>
      <c r="DV28" s="636"/>
      <c r="DW28" s="637">
        <v>23.4</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298873</v>
      </c>
      <c r="S29" s="635"/>
      <c r="T29" s="635"/>
      <c r="U29" s="635"/>
      <c r="V29" s="635"/>
      <c r="W29" s="635"/>
      <c r="X29" s="635"/>
      <c r="Y29" s="636"/>
      <c r="Z29" s="672">
        <v>0.6</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7643892</v>
      </c>
      <c r="CS29" s="647"/>
      <c r="CT29" s="647"/>
      <c r="CU29" s="647"/>
      <c r="CV29" s="647"/>
      <c r="CW29" s="647"/>
      <c r="CX29" s="647"/>
      <c r="CY29" s="648"/>
      <c r="CZ29" s="637">
        <v>14.5</v>
      </c>
      <c r="DA29" s="649"/>
      <c r="DB29" s="649"/>
      <c r="DC29" s="650"/>
      <c r="DD29" s="640">
        <v>7562653</v>
      </c>
      <c r="DE29" s="647"/>
      <c r="DF29" s="647"/>
      <c r="DG29" s="647"/>
      <c r="DH29" s="647"/>
      <c r="DI29" s="647"/>
      <c r="DJ29" s="647"/>
      <c r="DK29" s="648"/>
      <c r="DL29" s="640">
        <v>6542013</v>
      </c>
      <c r="DM29" s="647"/>
      <c r="DN29" s="647"/>
      <c r="DO29" s="647"/>
      <c r="DP29" s="647"/>
      <c r="DQ29" s="647"/>
      <c r="DR29" s="647"/>
      <c r="DS29" s="647"/>
      <c r="DT29" s="647"/>
      <c r="DU29" s="647"/>
      <c r="DV29" s="648"/>
      <c r="DW29" s="637">
        <v>23.4</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9257713</v>
      </c>
      <c r="S30" s="635"/>
      <c r="T30" s="635"/>
      <c r="U30" s="635"/>
      <c r="V30" s="635"/>
      <c r="W30" s="635"/>
      <c r="X30" s="635"/>
      <c r="Y30" s="636"/>
      <c r="Z30" s="672">
        <v>17.2</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7408027</v>
      </c>
      <c r="CS30" s="635"/>
      <c r="CT30" s="635"/>
      <c r="CU30" s="635"/>
      <c r="CV30" s="635"/>
      <c r="CW30" s="635"/>
      <c r="CX30" s="635"/>
      <c r="CY30" s="636"/>
      <c r="CZ30" s="637">
        <v>14.1</v>
      </c>
      <c r="DA30" s="649"/>
      <c r="DB30" s="649"/>
      <c r="DC30" s="650"/>
      <c r="DD30" s="640">
        <v>7334190</v>
      </c>
      <c r="DE30" s="635"/>
      <c r="DF30" s="635"/>
      <c r="DG30" s="635"/>
      <c r="DH30" s="635"/>
      <c r="DI30" s="635"/>
      <c r="DJ30" s="635"/>
      <c r="DK30" s="636"/>
      <c r="DL30" s="640">
        <v>6317590</v>
      </c>
      <c r="DM30" s="635"/>
      <c r="DN30" s="635"/>
      <c r="DO30" s="635"/>
      <c r="DP30" s="635"/>
      <c r="DQ30" s="635"/>
      <c r="DR30" s="635"/>
      <c r="DS30" s="635"/>
      <c r="DT30" s="635"/>
      <c r="DU30" s="635"/>
      <c r="DV30" s="636"/>
      <c r="DW30" s="637">
        <v>22.6</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98.3</v>
      </c>
      <c r="BN31" s="697"/>
      <c r="BO31" s="697"/>
      <c r="BP31" s="697"/>
      <c r="BQ31" s="699"/>
      <c r="BR31" s="696">
        <v>99.4</v>
      </c>
      <c r="BS31" s="697"/>
      <c r="BT31" s="697"/>
      <c r="BU31" s="697"/>
      <c r="BV31" s="697"/>
      <c r="BW31" s="697"/>
      <c r="BX31" s="698">
        <v>98.3</v>
      </c>
      <c r="BY31" s="697"/>
      <c r="BZ31" s="697"/>
      <c r="CA31" s="697"/>
      <c r="CB31" s="699"/>
      <c r="CD31" s="655"/>
      <c r="CE31" s="656"/>
      <c r="CF31" s="631" t="s">
        <v>300</v>
      </c>
      <c r="CG31" s="632"/>
      <c r="CH31" s="632"/>
      <c r="CI31" s="632"/>
      <c r="CJ31" s="632"/>
      <c r="CK31" s="632"/>
      <c r="CL31" s="632"/>
      <c r="CM31" s="632"/>
      <c r="CN31" s="632"/>
      <c r="CO31" s="632"/>
      <c r="CP31" s="632"/>
      <c r="CQ31" s="633"/>
      <c r="CR31" s="634">
        <v>235865</v>
      </c>
      <c r="CS31" s="647"/>
      <c r="CT31" s="647"/>
      <c r="CU31" s="647"/>
      <c r="CV31" s="647"/>
      <c r="CW31" s="647"/>
      <c r="CX31" s="647"/>
      <c r="CY31" s="648"/>
      <c r="CZ31" s="637">
        <v>0.4</v>
      </c>
      <c r="DA31" s="649"/>
      <c r="DB31" s="649"/>
      <c r="DC31" s="650"/>
      <c r="DD31" s="640">
        <v>228463</v>
      </c>
      <c r="DE31" s="647"/>
      <c r="DF31" s="647"/>
      <c r="DG31" s="647"/>
      <c r="DH31" s="647"/>
      <c r="DI31" s="647"/>
      <c r="DJ31" s="647"/>
      <c r="DK31" s="648"/>
      <c r="DL31" s="640">
        <v>224423</v>
      </c>
      <c r="DM31" s="647"/>
      <c r="DN31" s="647"/>
      <c r="DO31" s="647"/>
      <c r="DP31" s="647"/>
      <c r="DQ31" s="647"/>
      <c r="DR31" s="647"/>
      <c r="DS31" s="647"/>
      <c r="DT31" s="647"/>
      <c r="DU31" s="647"/>
      <c r="DV31" s="648"/>
      <c r="DW31" s="637">
        <v>0.8</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3589385</v>
      </c>
      <c r="S32" s="635"/>
      <c r="T32" s="635"/>
      <c r="U32" s="635"/>
      <c r="V32" s="635"/>
      <c r="W32" s="635"/>
      <c r="X32" s="635"/>
      <c r="Y32" s="636"/>
      <c r="Z32" s="672">
        <v>6.7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99.3</v>
      </c>
      <c r="BH32" s="647"/>
      <c r="BI32" s="647"/>
      <c r="BJ32" s="647"/>
      <c r="BK32" s="647"/>
      <c r="BL32" s="647"/>
      <c r="BM32" s="638">
        <v>97.7</v>
      </c>
      <c r="BN32" s="647"/>
      <c r="BO32" s="647"/>
      <c r="BP32" s="647"/>
      <c r="BQ32" s="670"/>
      <c r="BR32" s="700">
        <v>99.3</v>
      </c>
      <c r="BS32" s="647"/>
      <c r="BT32" s="647"/>
      <c r="BU32" s="647"/>
      <c r="BV32" s="647"/>
      <c r="BW32" s="647"/>
      <c r="BX32" s="638">
        <v>97.7</v>
      </c>
      <c r="BY32" s="647"/>
      <c r="BZ32" s="647"/>
      <c r="CA32" s="647"/>
      <c r="CB32" s="670"/>
      <c r="CD32" s="657"/>
      <c r="CE32" s="658"/>
      <c r="CF32" s="631" t="s">
        <v>304</v>
      </c>
      <c r="CG32" s="632"/>
      <c r="CH32" s="632"/>
      <c r="CI32" s="632"/>
      <c r="CJ32" s="632"/>
      <c r="CK32" s="632"/>
      <c r="CL32" s="632"/>
      <c r="CM32" s="632"/>
      <c r="CN32" s="632"/>
      <c r="CO32" s="632"/>
      <c r="CP32" s="632"/>
      <c r="CQ32" s="633"/>
      <c r="CR32" s="634">
        <v>5</v>
      </c>
      <c r="CS32" s="635"/>
      <c r="CT32" s="635"/>
      <c r="CU32" s="635"/>
      <c r="CV32" s="635"/>
      <c r="CW32" s="635"/>
      <c r="CX32" s="635"/>
      <c r="CY32" s="636"/>
      <c r="CZ32" s="637">
        <v>0</v>
      </c>
      <c r="DA32" s="649"/>
      <c r="DB32" s="649"/>
      <c r="DC32" s="650"/>
      <c r="DD32" s="640">
        <v>5</v>
      </c>
      <c r="DE32" s="635"/>
      <c r="DF32" s="635"/>
      <c r="DG32" s="635"/>
      <c r="DH32" s="635"/>
      <c r="DI32" s="635"/>
      <c r="DJ32" s="635"/>
      <c r="DK32" s="636"/>
      <c r="DL32" s="640">
        <v>5</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533062</v>
      </c>
      <c r="S33" s="635"/>
      <c r="T33" s="635"/>
      <c r="U33" s="635"/>
      <c r="V33" s="635"/>
      <c r="W33" s="635"/>
      <c r="X33" s="635"/>
      <c r="Y33" s="636"/>
      <c r="Z33" s="672">
        <v>1</v>
      </c>
      <c r="AA33" s="672"/>
      <c r="AB33" s="672"/>
      <c r="AC33" s="672"/>
      <c r="AD33" s="673">
        <v>97571</v>
      </c>
      <c r="AE33" s="673"/>
      <c r="AF33" s="673"/>
      <c r="AG33" s="673"/>
      <c r="AH33" s="673"/>
      <c r="AI33" s="673"/>
      <c r="AJ33" s="673"/>
      <c r="AK33" s="673"/>
      <c r="AL33" s="637">
        <v>0.4</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99.5</v>
      </c>
      <c r="BH33" s="619"/>
      <c r="BI33" s="619"/>
      <c r="BJ33" s="619"/>
      <c r="BK33" s="619"/>
      <c r="BL33" s="619"/>
      <c r="BM33" s="665">
        <v>98.6</v>
      </c>
      <c r="BN33" s="619"/>
      <c r="BO33" s="619"/>
      <c r="BP33" s="619"/>
      <c r="BQ33" s="682"/>
      <c r="BR33" s="695">
        <v>99.5</v>
      </c>
      <c r="BS33" s="619"/>
      <c r="BT33" s="619"/>
      <c r="BU33" s="619"/>
      <c r="BV33" s="619"/>
      <c r="BW33" s="619"/>
      <c r="BX33" s="665">
        <v>98.5</v>
      </c>
      <c r="BY33" s="619"/>
      <c r="BZ33" s="619"/>
      <c r="CA33" s="619"/>
      <c r="CB33" s="682"/>
      <c r="CD33" s="631" t="s">
        <v>307</v>
      </c>
      <c r="CE33" s="632"/>
      <c r="CF33" s="632"/>
      <c r="CG33" s="632"/>
      <c r="CH33" s="632"/>
      <c r="CI33" s="632"/>
      <c r="CJ33" s="632"/>
      <c r="CK33" s="632"/>
      <c r="CL33" s="632"/>
      <c r="CM33" s="632"/>
      <c r="CN33" s="632"/>
      <c r="CO33" s="632"/>
      <c r="CP33" s="632"/>
      <c r="CQ33" s="633"/>
      <c r="CR33" s="634">
        <v>20309784</v>
      </c>
      <c r="CS33" s="647"/>
      <c r="CT33" s="647"/>
      <c r="CU33" s="647"/>
      <c r="CV33" s="647"/>
      <c r="CW33" s="647"/>
      <c r="CX33" s="647"/>
      <c r="CY33" s="648"/>
      <c r="CZ33" s="637">
        <v>38.6</v>
      </c>
      <c r="DA33" s="649"/>
      <c r="DB33" s="649"/>
      <c r="DC33" s="650"/>
      <c r="DD33" s="640">
        <v>14696575</v>
      </c>
      <c r="DE33" s="647"/>
      <c r="DF33" s="647"/>
      <c r="DG33" s="647"/>
      <c r="DH33" s="647"/>
      <c r="DI33" s="647"/>
      <c r="DJ33" s="647"/>
      <c r="DK33" s="648"/>
      <c r="DL33" s="640">
        <v>10296993</v>
      </c>
      <c r="DM33" s="647"/>
      <c r="DN33" s="647"/>
      <c r="DO33" s="647"/>
      <c r="DP33" s="647"/>
      <c r="DQ33" s="647"/>
      <c r="DR33" s="647"/>
      <c r="DS33" s="647"/>
      <c r="DT33" s="647"/>
      <c r="DU33" s="647"/>
      <c r="DV33" s="648"/>
      <c r="DW33" s="637">
        <v>36.799999999999997</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308622</v>
      </c>
      <c r="S34" s="635"/>
      <c r="T34" s="635"/>
      <c r="U34" s="635"/>
      <c r="V34" s="635"/>
      <c r="W34" s="635"/>
      <c r="X34" s="635"/>
      <c r="Y34" s="636"/>
      <c r="Z34" s="672">
        <v>0.6</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6358441</v>
      </c>
      <c r="CS34" s="635"/>
      <c r="CT34" s="635"/>
      <c r="CU34" s="635"/>
      <c r="CV34" s="635"/>
      <c r="CW34" s="635"/>
      <c r="CX34" s="635"/>
      <c r="CY34" s="636"/>
      <c r="CZ34" s="637">
        <v>12.1</v>
      </c>
      <c r="DA34" s="649"/>
      <c r="DB34" s="649"/>
      <c r="DC34" s="650"/>
      <c r="DD34" s="640">
        <v>4272961</v>
      </c>
      <c r="DE34" s="635"/>
      <c r="DF34" s="635"/>
      <c r="DG34" s="635"/>
      <c r="DH34" s="635"/>
      <c r="DI34" s="635"/>
      <c r="DJ34" s="635"/>
      <c r="DK34" s="636"/>
      <c r="DL34" s="640">
        <v>3888806</v>
      </c>
      <c r="DM34" s="635"/>
      <c r="DN34" s="635"/>
      <c r="DO34" s="635"/>
      <c r="DP34" s="635"/>
      <c r="DQ34" s="635"/>
      <c r="DR34" s="635"/>
      <c r="DS34" s="635"/>
      <c r="DT34" s="635"/>
      <c r="DU34" s="635"/>
      <c r="DV34" s="636"/>
      <c r="DW34" s="637">
        <v>13.9</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179286</v>
      </c>
      <c r="S35" s="635"/>
      <c r="T35" s="635"/>
      <c r="U35" s="635"/>
      <c r="V35" s="635"/>
      <c r="W35" s="635"/>
      <c r="X35" s="635"/>
      <c r="Y35" s="636"/>
      <c r="Z35" s="672">
        <v>0.3</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702513</v>
      </c>
      <c r="CS35" s="647"/>
      <c r="CT35" s="647"/>
      <c r="CU35" s="647"/>
      <c r="CV35" s="647"/>
      <c r="CW35" s="647"/>
      <c r="CX35" s="647"/>
      <c r="CY35" s="648"/>
      <c r="CZ35" s="637">
        <v>1.3</v>
      </c>
      <c r="DA35" s="649"/>
      <c r="DB35" s="649"/>
      <c r="DC35" s="650"/>
      <c r="DD35" s="640">
        <v>388757</v>
      </c>
      <c r="DE35" s="647"/>
      <c r="DF35" s="647"/>
      <c r="DG35" s="647"/>
      <c r="DH35" s="647"/>
      <c r="DI35" s="647"/>
      <c r="DJ35" s="647"/>
      <c r="DK35" s="648"/>
      <c r="DL35" s="640">
        <v>283572</v>
      </c>
      <c r="DM35" s="647"/>
      <c r="DN35" s="647"/>
      <c r="DO35" s="647"/>
      <c r="DP35" s="647"/>
      <c r="DQ35" s="647"/>
      <c r="DR35" s="647"/>
      <c r="DS35" s="647"/>
      <c r="DT35" s="647"/>
      <c r="DU35" s="647"/>
      <c r="DV35" s="648"/>
      <c r="DW35" s="637">
        <v>1</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1741454</v>
      </c>
      <c r="S36" s="635"/>
      <c r="T36" s="635"/>
      <c r="U36" s="635"/>
      <c r="V36" s="635"/>
      <c r="W36" s="635"/>
      <c r="X36" s="635"/>
      <c r="Y36" s="636"/>
      <c r="Z36" s="672">
        <v>3.2</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6176998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113213</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6615539</v>
      </c>
      <c r="CS36" s="635"/>
      <c r="CT36" s="635"/>
      <c r="CU36" s="635"/>
      <c r="CV36" s="635"/>
      <c r="CW36" s="635"/>
      <c r="CX36" s="635"/>
      <c r="CY36" s="636"/>
      <c r="CZ36" s="637">
        <v>12.6</v>
      </c>
      <c r="DA36" s="649"/>
      <c r="DB36" s="649"/>
      <c r="DC36" s="650"/>
      <c r="DD36" s="640">
        <v>5915172</v>
      </c>
      <c r="DE36" s="635"/>
      <c r="DF36" s="635"/>
      <c r="DG36" s="635"/>
      <c r="DH36" s="635"/>
      <c r="DI36" s="635"/>
      <c r="DJ36" s="635"/>
      <c r="DK36" s="636"/>
      <c r="DL36" s="640">
        <v>2800259</v>
      </c>
      <c r="DM36" s="635"/>
      <c r="DN36" s="635"/>
      <c r="DO36" s="635"/>
      <c r="DP36" s="635"/>
      <c r="DQ36" s="635"/>
      <c r="DR36" s="635"/>
      <c r="DS36" s="635"/>
      <c r="DT36" s="635"/>
      <c r="DU36" s="635"/>
      <c r="DV36" s="636"/>
      <c r="DW36" s="637">
        <v>10</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2184304</v>
      </c>
      <c r="S37" s="635"/>
      <c r="T37" s="635"/>
      <c r="U37" s="635"/>
      <c r="V37" s="635"/>
      <c r="W37" s="635"/>
      <c r="X37" s="635"/>
      <c r="Y37" s="636"/>
      <c r="Z37" s="672">
        <v>4.0999999999999996</v>
      </c>
      <c r="AA37" s="672"/>
      <c r="AB37" s="672"/>
      <c r="AC37" s="672"/>
      <c r="AD37" s="673">
        <v>18025</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1397092</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7749</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148725</v>
      </c>
      <c r="CS37" s="647"/>
      <c r="CT37" s="647"/>
      <c r="CU37" s="647"/>
      <c r="CV37" s="647"/>
      <c r="CW37" s="647"/>
      <c r="CX37" s="647"/>
      <c r="CY37" s="648"/>
      <c r="CZ37" s="637">
        <v>0.3</v>
      </c>
      <c r="DA37" s="649"/>
      <c r="DB37" s="649"/>
      <c r="DC37" s="650"/>
      <c r="DD37" s="640">
        <v>146798</v>
      </c>
      <c r="DE37" s="647"/>
      <c r="DF37" s="647"/>
      <c r="DG37" s="647"/>
      <c r="DH37" s="647"/>
      <c r="DI37" s="647"/>
      <c r="DJ37" s="647"/>
      <c r="DK37" s="648"/>
      <c r="DL37" s="640">
        <v>136381</v>
      </c>
      <c r="DM37" s="647"/>
      <c r="DN37" s="647"/>
      <c r="DO37" s="647"/>
      <c r="DP37" s="647"/>
      <c r="DQ37" s="647"/>
      <c r="DR37" s="647"/>
      <c r="DS37" s="647"/>
      <c r="DT37" s="647"/>
      <c r="DU37" s="647"/>
      <c r="DV37" s="648"/>
      <c r="DW37" s="637">
        <v>0.5</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4231900</v>
      </c>
      <c r="S38" s="635"/>
      <c r="T38" s="635"/>
      <c r="U38" s="635"/>
      <c r="V38" s="635"/>
      <c r="W38" s="635"/>
      <c r="X38" s="635"/>
      <c r="Y38" s="636"/>
      <c r="Z38" s="672">
        <v>7.9</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559052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11483</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4145587</v>
      </c>
      <c r="CS38" s="635"/>
      <c r="CT38" s="635"/>
      <c r="CU38" s="635"/>
      <c r="CV38" s="635"/>
      <c r="CW38" s="635"/>
      <c r="CX38" s="635"/>
      <c r="CY38" s="636"/>
      <c r="CZ38" s="637">
        <v>7.9</v>
      </c>
      <c r="DA38" s="649"/>
      <c r="DB38" s="649"/>
      <c r="DC38" s="650"/>
      <c r="DD38" s="640">
        <v>3441693</v>
      </c>
      <c r="DE38" s="635"/>
      <c r="DF38" s="635"/>
      <c r="DG38" s="635"/>
      <c r="DH38" s="635"/>
      <c r="DI38" s="635"/>
      <c r="DJ38" s="635"/>
      <c r="DK38" s="636"/>
      <c r="DL38" s="640">
        <v>3324356</v>
      </c>
      <c r="DM38" s="635"/>
      <c r="DN38" s="635"/>
      <c r="DO38" s="635"/>
      <c r="DP38" s="635"/>
      <c r="DQ38" s="635"/>
      <c r="DR38" s="635"/>
      <c r="DS38" s="635"/>
      <c r="DT38" s="635"/>
      <c r="DU38" s="635"/>
      <c r="DV38" s="636"/>
      <c r="DW38" s="637">
        <v>11.9</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75267</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16525</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682722</v>
      </c>
      <c r="CS39" s="647"/>
      <c r="CT39" s="647"/>
      <c r="CU39" s="647"/>
      <c r="CV39" s="647"/>
      <c r="CW39" s="647"/>
      <c r="CX39" s="647"/>
      <c r="CY39" s="648"/>
      <c r="CZ39" s="637">
        <v>1.3</v>
      </c>
      <c r="DA39" s="649"/>
      <c r="DB39" s="649"/>
      <c r="DC39" s="650"/>
      <c r="DD39" s="640">
        <v>455322</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212000</v>
      </c>
      <c r="S40" s="635"/>
      <c r="T40" s="635"/>
      <c r="U40" s="635"/>
      <c r="V40" s="635"/>
      <c r="W40" s="635"/>
      <c r="X40" s="635"/>
      <c r="Y40" s="636"/>
      <c r="Z40" s="672">
        <v>0.4</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1804982</v>
      </c>
      <c r="CS40" s="635"/>
      <c r="CT40" s="635"/>
      <c r="CU40" s="635"/>
      <c r="CV40" s="635"/>
      <c r="CW40" s="635"/>
      <c r="CX40" s="635"/>
      <c r="CY40" s="636"/>
      <c r="CZ40" s="637">
        <v>3.4</v>
      </c>
      <c r="DA40" s="649"/>
      <c r="DB40" s="649"/>
      <c r="DC40" s="650"/>
      <c r="DD40" s="640">
        <v>222670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53738363</v>
      </c>
      <c r="S41" s="659"/>
      <c r="T41" s="659"/>
      <c r="U41" s="659"/>
      <c r="V41" s="659"/>
      <c r="W41" s="659"/>
      <c r="X41" s="659"/>
      <c r="Y41" s="662"/>
      <c r="Z41" s="663">
        <v>100</v>
      </c>
      <c r="AA41" s="663"/>
      <c r="AB41" s="663"/>
      <c r="AC41" s="663"/>
      <c r="AD41" s="664">
        <v>27757064</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749215</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3396372</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422</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6983220</v>
      </c>
      <c r="CS42" s="647"/>
      <c r="CT42" s="647"/>
      <c r="CU42" s="647"/>
      <c r="CV42" s="647"/>
      <c r="CW42" s="647"/>
      <c r="CX42" s="647"/>
      <c r="CY42" s="648"/>
      <c r="CZ42" s="637">
        <v>13.3</v>
      </c>
      <c r="DA42" s="649"/>
      <c r="DB42" s="649"/>
      <c r="DC42" s="650"/>
      <c r="DD42" s="640">
        <v>1060902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46780</v>
      </c>
      <c r="CS43" s="647"/>
      <c r="CT43" s="647"/>
      <c r="CU43" s="647"/>
      <c r="CV43" s="647"/>
      <c r="CW43" s="647"/>
      <c r="CX43" s="647"/>
      <c r="CY43" s="648"/>
      <c r="CZ43" s="637">
        <v>0.1</v>
      </c>
      <c r="DA43" s="649"/>
      <c r="DB43" s="649"/>
      <c r="DC43" s="650"/>
      <c r="DD43" s="640">
        <v>42980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6671367</v>
      </c>
      <c r="CS44" s="635"/>
      <c r="CT44" s="635"/>
      <c r="CU44" s="635"/>
      <c r="CV44" s="635"/>
      <c r="CW44" s="635"/>
      <c r="CX44" s="635"/>
      <c r="CY44" s="636"/>
      <c r="CZ44" s="637">
        <v>12.7</v>
      </c>
      <c r="DA44" s="638"/>
      <c r="DB44" s="638"/>
      <c r="DC44" s="639"/>
      <c r="DD44" s="640">
        <v>1047694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2787041</v>
      </c>
      <c r="CS45" s="647"/>
      <c r="CT45" s="647"/>
      <c r="CU45" s="647"/>
      <c r="CV45" s="647"/>
      <c r="CW45" s="647"/>
      <c r="CX45" s="647"/>
      <c r="CY45" s="648"/>
      <c r="CZ45" s="637">
        <v>5.3</v>
      </c>
      <c r="DA45" s="649"/>
      <c r="DB45" s="649"/>
      <c r="DC45" s="650"/>
      <c r="DD45" s="640">
        <v>273702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3570961</v>
      </c>
      <c r="CS46" s="635"/>
      <c r="CT46" s="635"/>
      <c r="CU46" s="635"/>
      <c r="CV46" s="635"/>
      <c r="CW46" s="635"/>
      <c r="CX46" s="635"/>
      <c r="CY46" s="636"/>
      <c r="CZ46" s="637">
        <v>6.8</v>
      </c>
      <c r="DA46" s="638"/>
      <c r="DB46" s="638"/>
      <c r="DC46" s="639"/>
      <c r="DD46" s="640">
        <v>704216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311853</v>
      </c>
      <c r="CS47" s="647"/>
      <c r="CT47" s="647"/>
      <c r="CU47" s="647"/>
      <c r="CV47" s="647"/>
      <c r="CW47" s="647"/>
      <c r="CX47" s="647"/>
      <c r="CY47" s="648"/>
      <c r="CZ47" s="637">
        <v>0.6</v>
      </c>
      <c r="DA47" s="649"/>
      <c r="DB47" s="649"/>
      <c r="DC47" s="650"/>
      <c r="DD47" s="640">
        <v>13208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52646853</v>
      </c>
      <c r="CS49" s="619"/>
      <c r="CT49" s="619"/>
      <c r="CU49" s="619"/>
      <c r="CV49" s="619"/>
      <c r="CW49" s="619"/>
      <c r="CX49" s="619"/>
      <c r="CY49" s="620"/>
      <c r="CZ49" s="621">
        <v>100</v>
      </c>
      <c r="DA49" s="622"/>
      <c r="DB49" s="622"/>
      <c r="DC49" s="623"/>
      <c r="DD49" s="624">
        <v>33395471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HQrsuY41g9mm+Mi+y4PFIHJaUkB3gGetDOtVo6N9epM5WcOVMvfBBvn6f0o98rCgwkwSbzECrT0oWyOFEJ0MsA==" saltValue="/s65j67CZuJnJZpjpUyL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374</v>
      </c>
      <c r="C7" s="1061"/>
      <c r="D7" s="1061"/>
      <c r="E7" s="1061"/>
      <c r="F7" s="1061"/>
      <c r="G7" s="1061"/>
      <c r="H7" s="1061"/>
      <c r="I7" s="1061"/>
      <c r="J7" s="1061"/>
      <c r="K7" s="1061"/>
      <c r="L7" s="1061"/>
      <c r="M7" s="1061"/>
      <c r="N7" s="1061"/>
      <c r="O7" s="1061"/>
      <c r="P7" s="1062"/>
      <c r="Q7" s="1115">
        <v>53383</v>
      </c>
      <c r="R7" s="1116"/>
      <c r="S7" s="1116"/>
      <c r="T7" s="1116"/>
      <c r="U7" s="1116"/>
      <c r="V7" s="1116">
        <v>52267</v>
      </c>
      <c r="W7" s="1116"/>
      <c r="X7" s="1116"/>
      <c r="Y7" s="1116"/>
      <c r="Z7" s="1116"/>
      <c r="AA7" s="1116">
        <v>1071</v>
      </c>
      <c r="AB7" s="1116"/>
      <c r="AC7" s="1116"/>
      <c r="AD7" s="1116"/>
      <c r="AE7" s="1117"/>
      <c r="AF7" s="1118">
        <v>799</v>
      </c>
      <c r="AG7" s="1119"/>
      <c r="AH7" s="1119"/>
      <c r="AI7" s="1119"/>
      <c r="AJ7" s="1120"/>
      <c r="AK7" s="1121">
        <v>205</v>
      </c>
      <c r="AL7" s="1122"/>
      <c r="AM7" s="1122"/>
      <c r="AN7" s="1122"/>
      <c r="AO7" s="1122"/>
      <c r="AP7" s="1122">
        <v>57803</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559</v>
      </c>
      <c r="BT7" s="1113"/>
      <c r="BU7" s="1113"/>
      <c r="BV7" s="1113"/>
      <c r="BW7" s="1113"/>
      <c r="BX7" s="1113"/>
      <c r="BY7" s="1113"/>
      <c r="BZ7" s="1113"/>
      <c r="CA7" s="1113"/>
      <c r="CB7" s="1113"/>
      <c r="CC7" s="1113"/>
      <c r="CD7" s="1113"/>
      <c r="CE7" s="1113"/>
      <c r="CF7" s="1113"/>
      <c r="CG7" s="1125"/>
      <c r="CH7" s="1109">
        <v>1</v>
      </c>
      <c r="CI7" s="1110"/>
      <c r="CJ7" s="1110"/>
      <c r="CK7" s="1110"/>
      <c r="CL7" s="1111"/>
      <c r="CM7" s="1109">
        <v>21</v>
      </c>
      <c r="CN7" s="1110"/>
      <c r="CO7" s="1110"/>
      <c r="CP7" s="1110"/>
      <c r="CQ7" s="1111"/>
      <c r="CR7" s="1109">
        <v>3</v>
      </c>
      <c r="CS7" s="1110"/>
      <c r="CT7" s="1110"/>
      <c r="CU7" s="1110"/>
      <c r="CV7" s="1111"/>
      <c r="CW7" s="1109" t="s">
        <v>552</v>
      </c>
      <c r="CX7" s="1110"/>
      <c r="CY7" s="1110"/>
      <c r="CZ7" s="1110"/>
      <c r="DA7" s="1111"/>
      <c r="DB7" s="1109" t="s">
        <v>552</v>
      </c>
      <c r="DC7" s="1110"/>
      <c r="DD7" s="1110"/>
      <c r="DE7" s="1110"/>
      <c r="DF7" s="1111"/>
      <c r="DG7" s="1109" t="s">
        <v>552</v>
      </c>
      <c r="DH7" s="1110"/>
      <c r="DI7" s="1110"/>
      <c r="DJ7" s="1110"/>
      <c r="DK7" s="1111"/>
      <c r="DL7" s="1109" t="s">
        <v>552</v>
      </c>
      <c r="DM7" s="1110"/>
      <c r="DN7" s="1110"/>
      <c r="DO7" s="1110"/>
      <c r="DP7" s="1111"/>
      <c r="DQ7" s="1109"/>
      <c r="DR7" s="1110"/>
      <c r="DS7" s="1110"/>
      <c r="DT7" s="1110"/>
      <c r="DU7" s="1111"/>
      <c r="DV7" s="1112"/>
      <c r="DW7" s="1113"/>
      <c r="DX7" s="1113"/>
      <c r="DY7" s="1113"/>
      <c r="DZ7" s="1114"/>
      <c r="EA7" s="228"/>
    </row>
    <row r="8" spans="1:131" s="229" customFormat="1" ht="26.25" customHeight="1" x14ac:dyDescent="0.15">
      <c r="A8" s="232">
        <v>2</v>
      </c>
      <c r="B8" s="1043" t="s">
        <v>375</v>
      </c>
      <c r="C8" s="1044"/>
      <c r="D8" s="1044"/>
      <c r="E8" s="1044"/>
      <c r="F8" s="1044"/>
      <c r="G8" s="1044"/>
      <c r="H8" s="1044"/>
      <c r="I8" s="1044"/>
      <c r="J8" s="1044"/>
      <c r="K8" s="1044"/>
      <c r="L8" s="1044"/>
      <c r="M8" s="1044"/>
      <c r="N8" s="1044"/>
      <c r="O8" s="1044"/>
      <c r="P8" s="1045"/>
      <c r="Q8" s="1051">
        <v>80</v>
      </c>
      <c r="R8" s="1052"/>
      <c r="S8" s="1052"/>
      <c r="T8" s="1052"/>
      <c r="U8" s="1052"/>
      <c r="V8" s="1052">
        <v>73</v>
      </c>
      <c r="W8" s="1052"/>
      <c r="X8" s="1052"/>
      <c r="Y8" s="1052"/>
      <c r="Z8" s="1052"/>
      <c r="AA8" s="1052">
        <v>7</v>
      </c>
      <c r="AB8" s="1052"/>
      <c r="AC8" s="1052"/>
      <c r="AD8" s="1052"/>
      <c r="AE8" s="1053"/>
      <c r="AF8" s="1048">
        <v>7</v>
      </c>
      <c r="AG8" s="1049"/>
      <c r="AH8" s="1049"/>
      <c r="AI8" s="1049"/>
      <c r="AJ8" s="1050"/>
      <c r="AK8" s="1093" t="s">
        <v>552</v>
      </c>
      <c r="AL8" s="1094"/>
      <c r="AM8" s="1094"/>
      <c r="AN8" s="1094"/>
      <c r="AO8" s="1094"/>
      <c r="AP8" s="1094" t="s">
        <v>552</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560</v>
      </c>
      <c r="BT8" s="1006"/>
      <c r="BU8" s="1006"/>
      <c r="BV8" s="1006"/>
      <c r="BW8" s="1006"/>
      <c r="BX8" s="1006"/>
      <c r="BY8" s="1006"/>
      <c r="BZ8" s="1006"/>
      <c r="CA8" s="1006"/>
      <c r="CB8" s="1006"/>
      <c r="CC8" s="1006"/>
      <c r="CD8" s="1006"/>
      <c r="CE8" s="1006"/>
      <c r="CF8" s="1006"/>
      <c r="CG8" s="1027"/>
      <c r="CH8" s="1002">
        <v>-1</v>
      </c>
      <c r="CI8" s="1003"/>
      <c r="CJ8" s="1003"/>
      <c r="CK8" s="1003"/>
      <c r="CL8" s="1004"/>
      <c r="CM8" s="1002">
        <v>45</v>
      </c>
      <c r="CN8" s="1003"/>
      <c r="CO8" s="1003"/>
      <c r="CP8" s="1003"/>
      <c r="CQ8" s="1004"/>
      <c r="CR8" s="1002">
        <v>10</v>
      </c>
      <c r="CS8" s="1003"/>
      <c r="CT8" s="1003"/>
      <c r="CU8" s="1003"/>
      <c r="CV8" s="1004"/>
      <c r="CW8" s="1002">
        <v>2</v>
      </c>
      <c r="CX8" s="1003"/>
      <c r="CY8" s="1003"/>
      <c r="CZ8" s="1003"/>
      <c r="DA8" s="1004"/>
      <c r="DB8" s="1002" t="s">
        <v>552</v>
      </c>
      <c r="DC8" s="1003"/>
      <c r="DD8" s="1003"/>
      <c r="DE8" s="1003"/>
      <c r="DF8" s="1004"/>
      <c r="DG8" s="1002" t="s">
        <v>552</v>
      </c>
      <c r="DH8" s="1003"/>
      <c r="DI8" s="1003"/>
      <c r="DJ8" s="1003"/>
      <c r="DK8" s="1004"/>
      <c r="DL8" s="1002" t="s">
        <v>552</v>
      </c>
      <c r="DM8" s="1003"/>
      <c r="DN8" s="1003"/>
      <c r="DO8" s="1003"/>
      <c r="DP8" s="1004"/>
      <c r="DQ8" s="1002"/>
      <c r="DR8" s="1003"/>
      <c r="DS8" s="1003"/>
      <c r="DT8" s="1003"/>
      <c r="DU8" s="1004"/>
      <c r="DV8" s="1005"/>
      <c r="DW8" s="1006"/>
      <c r="DX8" s="1006"/>
      <c r="DY8" s="1006"/>
      <c r="DZ8" s="1007"/>
      <c r="EA8" s="228"/>
    </row>
    <row r="9" spans="1:131" s="229" customFormat="1" ht="26.25" customHeight="1" x14ac:dyDescent="0.15">
      <c r="A9" s="232">
        <v>3</v>
      </c>
      <c r="B9" s="1043" t="s">
        <v>376</v>
      </c>
      <c r="C9" s="1044"/>
      <c r="D9" s="1044"/>
      <c r="E9" s="1044"/>
      <c r="F9" s="1044"/>
      <c r="G9" s="1044"/>
      <c r="H9" s="1044"/>
      <c r="I9" s="1044"/>
      <c r="J9" s="1044"/>
      <c r="K9" s="1044"/>
      <c r="L9" s="1044"/>
      <c r="M9" s="1044"/>
      <c r="N9" s="1044"/>
      <c r="O9" s="1044"/>
      <c r="P9" s="1045"/>
      <c r="Q9" s="1051">
        <v>189</v>
      </c>
      <c r="R9" s="1052"/>
      <c r="S9" s="1052"/>
      <c r="T9" s="1052"/>
      <c r="U9" s="1052"/>
      <c r="V9" s="1052">
        <v>189</v>
      </c>
      <c r="W9" s="1052"/>
      <c r="X9" s="1052"/>
      <c r="Y9" s="1052"/>
      <c r="Z9" s="1052"/>
      <c r="AA9" s="1052">
        <v>0</v>
      </c>
      <c r="AB9" s="1052"/>
      <c r="AC9" s="1052"/>
      <c r="AD9" s="1052"/>
      <c r="AE9" s="1053"/>
      <c r="AF9" s="1048" t="s">
        <v>122</v>
      </c>
      <c r="AG9" s="1049"/>
      <c r="AH9" s="1049"/>
      <c r="AI9" s="1049"/>
      <c r="AJ9" s="1050"/>
      <c r="AK9" s="1093">
        <v>0</v>
      </c>
      <c r="AL9" s="1094"/>
      <c r="AM9" s="1094"/>
      <c r="AN9" s="1094"/>
      <c r="AO9" s="1094"/>
      <c r="AP9" s="1094">
        <v>188</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t="s">
        <v>377</v>
      </c>
      <c r="C10" s="1044"/>
      <c r="D10" s="1044"/>
      <c r="E10" s="1044"/>
      <c r="F10" s="1044"/>
      <c r="G10" s="1044"/>
      <c r="H10" s="1044"/>
      <c r="I10" s="1044"/>
      <c r="J10" s="1044"/>
      <c r="K10" s="1044"/>
      <c r="L10" s="1044"/>
      <c r="M10" s="1044"/>
      <c r="N10" s="1044"/>
      <c r="O10" s="1044"/>
      <c r="P10" s="1045"/>
      <c r="Q10" s="1051">
        <v>130</v>
      </c>
      <c r="R10" s="1052"/>
      <c r="S10" s="1052"/>
      <c r="T10" s="1052"/>
      <c r="U10" s="1052"/>
      <c r="V10" s="1052">
        <v>120</v>
      </c>
      <c r="W10" s="1052"/>
      <c r="X10" s="1052"/>
      <c r="Y10" s="1052"/>
      <c r="Z10" s="1052"/>
      <c r="AA10" s="1052">
        <v>10</v>
      </c>
      <c r="AB10" s="1052"/>
      <c r="AC10" s="1052"/>
      <c r="AD10" s="1052"/>
      <c r="AE10" s="1053"/>
      <c r="AF10" s="1048">
        <v>10</v>
      </c>
      <c r="AG10" s="1049"/>
      <c r="AH10" s="1049"/>
      <c r="AI10" s="1049"/>
      <c r="AJ10" s="1050"/>
      <c r="AK10" s="1093" t="s">
        <v>552</v>
      </c>
      <c r="AL10" s="1094"/>
      <c r="AM10" s="1094"/>
      <c r="AN10" s="1094"/>
      <c r="AO10" s="1094"/>
      <c r="AP10" s="1094" t="s">
        <v>552</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t="s">
        <v>378</v>
      </c>
      <c r="C11" s="1044"/>
      <c r="D11" s="1044"/>
      <c r="E11" s="1044"/>
      <c r="F11" s="1044"/>
      <c r="G11" s="1044"/>
      <c r="H11" s="1044"/>
      <c r="I11" s="1044"/>
      <c r="J11" s="1044"/>
      <c r="K11" s="1044"/>
      <c r="L11" s="1044"/>
      <c r="M11" s="1044"/>
      <c r="N11" s="1044"/>
      <c r="O11" s="1044"/>
      <c r="P11" s="1045"/>
      <c r="Q11" s="1051">
        <v>85</v>
      </c>
      <c r="R11" s="1052"/>
      <c r="S11" s="1052"/>
      <c r="T11" s="1052"/>
      <c r="U11" s="1052"/>
      <c r="V11" s="1052">
        <v>82</v>
      </c>
      <c r="W11" s="1052"/>
      <c r="X11" s="1052"/>
      <c r="Y11" s="1052"/>
      <c r="Z11" s="1052"/>
      <c r="AA11" s="1052">
        <v>3</v>
      </c>
      <c r="AB11" s="1052"/>
      <c r="AC11" s="1052"/>
      <c r="AD11" s="1052"/>
      <c r="AE11" s="1053"/>
      <c r="AF11" s="1048" t="s">
        <v>122</v>
      </c>
      <c r="AG11" s="1049"/>
      <c r="AH11" s="1049"/>
      <c r="AI11" s="1049"/>
      <c r="AJ11" s="1050"/>
      <c r="AK11" s="1093">
        <v>4</v>
      </c>
      <c r="AL11" s="1094"/>
      <c r="AM11" s="1094"/>
      <c r="AN11" s="1094"/>
      <c r="AO11" s="1094"/>
      <c r="AP11" s="1094" t="s">
        <v>552</v>
      </c>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379</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380</v>
      </c>
      <c r="B23" s="950" t="s">
        <v>381</v>
      </c>
      <c r="C23" s="951"/>
      <c r="D23" s="951"/>
      <c r="E23" s="951"/>
      <c r="F23" s="951"/>
      <c r="G23" s="951"/>
      <c r="H23" s="951"/>
      <c r="I23" s="951"/>
      <c r="J23" s="951"/>
      <c r="K23" s="951"/>
      <c r="L23" s="951"/>
      <c r="M23" s="951"/>
      <c r="N23" s="951"/>
      <c r="O23" s="951"/>
      <c r="P23" s="961"/>
      <c r="Q23" s="1080">
        <v>53755</v>
      </c>
      <c r="R23" s="1074"/>
      <c r="S23" s="1074"/>
      <c r="T23" s="1074"/>
      <c r="U23" s="1074"/>
      <c r="V23" s="1074">
        <v>52664</v>
      </c>
      <c r="W23" s="1074"/>
      <c r="X23" s="1074"/>
      <c r="Y23" s="1074"/>
      <c r="Z23" s="1074"/>
      <c r="AA23" s="1074">
        <v>1092</v>
      </c>
      <c r="AB23" s="1074"/>
      <c r="AC23" s="1074"/>
      <c r="AD23" s="1074"/>
      <c r="AE23" s="1081"/>
      <c r="AF23" s="1082">
        <v>816</v>
      </c>
      <c r="AG23" s="1074"/>
      <c r="AH23" s="1074"/>
      <c r="AI23" s="1074"/>
      <c r="AJ23" s="1083"/>
      <c r="AK23" s="1084"/>
      <c r="AL23" s="1085"/>
      <c r="AM23" s="1085"/>
      <c r="AN23" s="1085"/>
      <c r="AO23" s="1085"/>
      <c r="AP23" s="1074">
        <v>57991</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382</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383</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384</v>
      </c>
      <c r="R26" s="1015"/>
      <c r="S26" s="1015"/>
      <c r="T26" s="1015"/>
      <c r="U26" s="1016"/>
      <c r="V26" s="1014" t="s">
        <v>385</v>
      </c>
      <c r="W26" s="1015"/>
      <c r="X26" s="1015"/>
      <c r="Y26" s="1015"/>
      <c r="Z26" s="1016"/>
      <c r="AA26" s="1014" t="s">
        <v>386</v>
      </c>
      <c r="AB26" s="1015"/>
      <c r="AC26" s="1015"/>
      <c r="AD26" s="1015"/>
      <c r="AE26" s="1015"/>
      <c r="AF26" s="1068" t="s">
        <v>387</v>
      </c>
      <c r="AG26" s="1021"/>
      <c r="AH26" s="1021"/>
      <c r="AI26" s="1021"/>
      <c r="AJ26" s="1069"/>
      <c r="AK26" s="1015" t="s">
        <v>388</v>
      </c>
      <c r="AL26" s="1015"/>
      <c r="AM26" s="1015"/>
      <c r="AN26" s="1015"/>
      <c r="AO26" s="1016"/>
      <c r="AP26" s="1014" t="s">
        <v>389</v>
      </c>
      <c r="AQ26" s="1015"/>
      <c r="AR26" s="1015"/>
      <c r="AS26" s="1015"/>
      <c r="AT26" s="1016"/>
      <c r="AU26" s="1014" t="s">
        <v>390</v>
      </c>
      <c r="AV26" s="1015"/>
      <c r="AW26" s="1015"/>
      <c r="AX26" s="1015"/>
      <c r="AY26" s="1016"/>
      <c r="AZ26" s="1014" t="s">
        <v>391</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392</v>
      </c>
      <c r="C28" s="1061"/>
      <c r="D28" s="1061"/>
      <c r="E28" s="1061"/>
      <c r="F28" s="1061"/>
      <c r="G28" s="1061"/>
      <c r="H28" s="1061"/>
      <c r="I28" s="1061"/>
      <c r="J28" s="1061"/>
      <c r="K28" s="1061"/>
      <c r="L28" s="1061"/>
      <c r="M28" s="1061"/>
      <c r="N28" s="1061"/>
      <c r="O28" s="1061"/>
      <c r="P28" s="1062"/>
      <c r="Q28" s="1063">
        <v>9786</v>
      </c>
      <c r="R28" s="1064"/>
      <c r="S28" s="1064"/>
      <c r="T28" s="1064"/>
      <c r="U28" s="1064"/>
      <c r="V28" s="1064">
        <v>9673</v>
      </c>
      <c r="W28" s="1064"/>
      <c r="X28" s="1064"/>
      <c r="Y28" s="1064"/>
      <c r="Z28" s="1064"/>
      <c r="AA28" s="1064">
        <v>113</v>
      </c>
      <c r="AB28" s="1064"/>
      <c r="AC28" s="1064"/>
      <c r="AD28" s="1064"/>
      <c r="AE28" s="1065"/>
      <c r="AF28" s="1066">
        <v>113</v>
      </c>
      <c r="AG28" s="1064"/>
      <c r="AH28" s="1064"/>
      <c r="AI28" s="1064"/>
      <c r="AJ28" s="1067"/>
      <c r="AK28" s="1055">
        <v>742</v>
      </c>
      <c r="AL28" s="1056"/>
      <c r="AM28" s="1056"/>
      <c r="AN28" s="1056"/>
      <c r="AO28" s="1056"/>
      <c r="AP28" s="1056" t="s">
        <v>552</v>
      </c>
      <c r="AQ28" s="1056"/>
      <c r="AR28" s="1056"/>
      <c r="AS28" s="1056"/>
      <c r="AT28" s="1056"/>
      <c r="AU28" s="1056" t="s">
        <v>552</v>
      </c>
      <c r="AV28" s="1056"/>
      <c r="AW28" s="1056"/>
      <c r="AX28" s="1056"/>
      <c r="AY28" s="1056"/>
      <c r="AZ28" s="1057" t="s">
        <v>552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393</v>
      </c>
      <c r="C29" s="1044"/>
      <c r="D29" s="1044"/>
      <c r="E29" s="1044"/>
      <c r="F29" s="1044"/>
      <c r="G29" s="1044"/>
      <c r="H29" s="1044"/>
      <c r="I29" s="1044"/>
      <c r="J29" s="1044"/>
      <c r="K29" s="1044"/>
      <c r="L29" s="1044"/>
      <c r="M29" s="1044"/>
      <c r="N29" s="1044"/>
      <c r="O29" s="1044"/>
      <c r="P29" s="1045"/>
      <c r="Q29" s="1051">
        <v>82</v>
      </c>
      <c r="R29" s="1052"/>
      <c r="S29" s="1052"/>
      <c r="T29" s="1052"/>
      <c r="U29" s="1052"/>
      <c r="V29" s="1052">
        <v>70</v>
      </c>
      <c r="W29" s="1052"/>
      <c r="X29" s="1052"/>
      <c r="Y29" s="1052"/>
      <c r="Z29" s="1052"/>
      <c r="AA29" s="1052">
        <v>11</v>
      </c>
      <c r="AB29" s="1052"/>
      <c r="AC29" s="1052"/>
      <c r="AD29" s="1052"/>
      <c r="AE29" s="1053"/>
      <c r="AF29" s="1048">
        <v>11</v>
      </c>
      <c r="AG29" s="1049"/>
      <c r="AH29" s="1049"/>
      <c r="AI29" s="1049"/>
      <c r="AJ29" s="1050"/>
      <c r="AK29" s="993">
        <v>7</v>
      </c>
      <c r="AL29" s="984"/>
      <c r="AM29" s="984"/>
      <c r="AN29" s="984"/>
      <c r="AO29" s="984"/>
      <c r="AP29" s="984" t="s">
        <v>552</v>
      </c>
      <c r="AQ29" s="984"/>
      <c r="AR29" s="984"/>
      <c r="AS29" s="984"/>
      <c r="AT29" s="984"/>
      <c r="AU29" s="984" t="s">
        <v>552</v>
      </c>
      <c r="AV29" s="984"/>
      <c r="AW29" s="984"/>
      <c r="AX29" s="984"/>
      <c r="AY29" s="984"/>
      <c r="AZ29" s="1054" t="s">
        <v>552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394</v>
      </c>
      <c r="C30" s="1044"/>
      <c r="D30" s="1044"/>
      <c r="E30" s="1044"/>
      <c r="F30" s="1044"/>
      <c r="G30" s="1044"/>
      <c r="H30" s="1044"/>
      <c r="I30" s="1044"/>
      <c r="J30" s="1044"/>
      <c r="K30" s="1044"/>
      <c r="L30" s="1044"/>
      <c r="M30" s="1044"/>
      <c r="N30" s="1044"/>
      <c r="O30" s="1044"/>
      <c r="P30" s="1045"/>
      <c r="Q30" s="1051">
        <v>10521</v>
      </c>
      <c r="R30" s="1052"/>
      <c r="S30" s="1052"/>
      <c r="T30" s="1052"/>
      <c r="U30" s="1052"/>
      <c r="V30" s="1052">
        <v>10159</v>
      </c>
      <c r="W30" s="1052"/>
      <c r="X30" s="1052"/>
      <c r="Y30" s="1052"/>
      <c r="Z30" s="1052"/>
      <c r="AA30" s="1052">
        <v>362</v>
      </c>
      <c r="AB30" s="1052"/>
      <c r="AC30" s="1052"/>
      <c r="AD30" s="1052"/>
      <c r="AE30" s="1053"/>
      <c r="AF30" s="1048">
        <v>362</v>
      </c>
      <c r="AG30" s="1049"/>
      <c r="AH30" s="1049"/>
      <c r="AI30" s="1049"/>
      <c r="AJ30" s="1050"/>
      <c r="AK30" s="993">
        <v>1481</v>
      </c>
      <c r="AL30" s="984"/>
      <c r="AM30" s="984"/>
      <c r="AN30" s="984"/>
      <c r="AO30" s="984"/>
      <c r="AP30" s="984" t="s">
        <v>552</v>
      </c>
      <c r="AQ30" s="984"/>
      <c r="AR30" s="984"/>
      <c r="AS30" s="984"/>
      <c r="AT30" s="984"/>
      <c r="AU30" s="984" t="s">
        <v>552</v>
      </c>
      <c r="AV30" s="984"/>
      <c r="AW30" s="984"/>
      <c r="AX30" s="984"/>
      <c r="AY30" s="984"/>
      <c r="AZ30" s="1054" t="s">
        <v>552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395</v>
      </c>
      <c r="C31" s="1044"/>
      <c r="D31" s="1044"/>
      <c r="E31" s="1044"/>
      <c r="F31" s="1044"/>
      <c r="G31" s="1044"/>
      <c r="H31" s="1044"/>
      <c r="I31" s="1044"/>
      <c r="J31" s="1044"/>
      <c r="K31" s="1044"/>
      <c r="L31" s="1044"/>
      <c r="M31" s="1044"/>
      <c r="N31" s="1044"/>
      <c r="O31" s="1044"/>
      <c r="P31" s="1045"/>
      <c r="Q31" s="1051">
        <v>1588</v>
      </c>
      <c r="R31" s="1052"/>
      <c r="S31" s="1052"/>
      <c r="T31" s="1052"/>
      <c r="U31" s="1052"/>
      <c r="V31" s="1052">
        <v>1583</v>
      </c>
      <c r="W31" s="1052"/>
      <c r="X31" s="1052"/>
      <c r="Y31" s="1052"/>
      <c r="Z31" s="1052"/>
      <c r="AA31" s="1052">
        <v>5</v>
      </c>
      <c r="AB31" s="1052"/>
      <c r="AC31" s="1052"/>
      <c r="AD31" s="1052"/>
      <c r="AE31" s="1053"/>
      <c r="AF31" s="1048">
        <v>5</v>
      </c>
      <c r="AG31" s="1049"/>
      <c r="AH31" s="1049"/>
      <c r="AI31" s="1049"/>
      <c r="AJ31" s="1050"/>
      <c r="AK31" s="993">
        <v>428</v>
      </c>
      <c r="AL31" s="984"/>
      <c r="AM31" s="984"/>
      <c r="AN31" s="984"/>
      <c r="AO31" s="984"/>
      <c r="AP31" s="984" t="s">
        <v>552</v>
      </c>
      <c r="AQ31" s="984"/>
      <c r="AR31" s="984"/>
      <c r="AS31" s="984"/>
      <c r="AT31" s="984"/>
      <c r="AU31" s="984" t="s">
        <v>552</v>
      </c>
      <c r="AV31" s="984"/>
      <c r="AW31" s="984"/>
      <c r="AX31" s="984"/>
      <c r="AY31" s="984"/>
      <c r="AZ31" s="1054" t="s">
        <v>552</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396</v>
      </c>
      <c r="C32" s="1044"/>
      <c r="D32" s="1044"/>
      <c r="E32" s="1044"/>
      <c r="F32" s="1044"/>
      <c r="G32" s="1044"/>
      <c r="H32" s="1044"/>
      <c r="I32" s="1044"/>
      <c r="J32" s="1044"/>
      <c r="K32" s="1044"/>
      <c r="L32" s="1044"/>
      <c r="M32" s="1044"/>
      <c r="N32" s="1044"/>
      <c r="O32" s="1044"/>
      <c r="P32" s="1045"/>
      <c r="Q32" s="1051">
        <v>28</v>
      </c>
      <c r="R32" s="1052"/>
      <c r="S32" s="1052"/>
      <c r="T32" s="1052"/>
      <c r="U32" s="1052"/>
      <c r="V32" s="1052">
        <v>28</v>
      </c>
      <c r="W32" s="1052"/>
      <c r="X32" s="1052"/>
      <c r="Y32" s="1052"/>
      <c r="Z32" s="1052"/>
      <c r="AA32" s="1052">
        <v>0</v>
      </c>
      <c r="AB32" s="1052"/>
      <c r="AC32" s="1052"/>
      <c r="AD32" s="1052"/>
      <c r="AE32" s="1053"/>
      <c r="AF32" s="1048" t="s">
        <v>122</v>
      </c>
      <c r="AG32" s="1049"/>
      <c r="AH32" s="1049"/>
      <c r="AI32" s="1049"/>
      <c r="AJ32" s="1050"/>
      <c r="AK32" s="993" t="s">
        <v>552</v>
      </c>
      <c r="AL32" s="984"/>
      <c r="AM32" s="984"/>
      <c r="AN32" s="984"/>
      <c r="AO32" s="984"/>
      <c r="AP32" s="984" t="s">
        <v>552</v>
      </c>
      <c r="AQ32" s="984"/>
      <c r="AR32" s="984"/>
      <c r="AS32" s="984"/>
      <c r="AT32" s="984"/>
      <c r="AU32" s="984" t="s">
        <v>552</v>
      </c>
      <c r="AV32" s="984"/>
      <c r="AW32" s="984"/>
      <c r="AX32" s="984"/>
      <c r="AY32" s="984"/>
      <c r="AZ32" s="1054" t="s">
        <v>552</v>
      </c>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397</v>
      </c>
      <c r="C33" s="1044"/>
      <c r="D33" s="1044"/>
      <c r="E33" s="1044"/>
      <c r="F33" s="1044"/>
      <c r="G33" s="1044"/>
      <c r="H33" s="1044"/>
      <c r="I33" s="1044"/>
      <c r="J33" s="1044"/>
      <c r="K33" s="1044"/>
      <c r="L33" s="1044"/>
      <c r="M33" s="1044"/>
      <c r="N33" s="1044"/>
      <c r="O33" s="1044"/>
      <c r="P33" s="1045"/>
      <c r="Q33" s="1051">
        <v>2957</v>
      </c>
      <c r="R33" s="1052"/>
      <c r="S33" s="1052"/>
      <c r="T33" s="1052"/>
      <c r="U33" s="1052"/>
      <c r="V33" s="1052">
        <v>3031</v>
      </c>
      <c r="W33" s="1052"/>
      <c r="X33" s="1052"/>
      <c r="Y33" s="1052"/>
      <c r="Z33" s="1052"/>
      <c r="AA33" s="1052">
        <v>-74</v>
      </c>
      <c r="AB33" s="1052"/>
      <c r="AC33" s="1052"/>
      <c r="AD33" s="1052"/>
      <c r="AE33" s="1053"/>
      <c r="AF33" s="1048">
        <v>1061</v>
      </c>
      <c r="AG33" s="1049"/>
      <c r="AH33" s="1049"/>
      <c r="AI33" s="1049"/>
      <c r="AJ33" s="1050"/>
      <c r="AK33" s="993">
        <v>1397</v>
      </c>
      <c r="AL33" s="984"/>
      <c r="AM33" s="984"/>
      <c r="AN33" s="984"/>
      <c r="AO33" s="984"/>
      <c r="AP33" s="984">
        <v>18249</v>
      </c>
      <c r="AQ33" s="984"/>
      <c r="AR33" s="984"/>
      <c r="AS33" s="984"/>
      <c r="AT33" s="984"/>
      <c r="AU33" s="984">
        <v>15019</v>
      </c>
      <c r="AV33" s="984"/>
      <c r="AW33" s="984"/>
      <c r="AX33" s="984"/>
      <c r="AY33" s="984"/>
      <c r="AZ33" s="1054" t="s">
        <v>552</v>
      </c>
      <c r="BA33" s="1054"/>
      <c r="BB33" s="1054"/>
      <c r="BC33" s="1054"/>
      <c r="BD33" s="1054"/>
      <c r="BE33" s="985" t="s">
        <v>398</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399</v>
      </c>
      <c r="C34" s="1044"/>
      <c r="D34" s="1044"/>
      <c r="E34" s="1044"/>
      <c r="F34" s="1044"/>
      <c r="G34" s="1044"/>
      <c r="H34" s="1044"/>
      <c r="I34" s="1044"/>
      <c r="J34" s="1044"/>
      <c r="K34" s="1044"/>
      <c r="L34" s="1044"/>
      <c r="M34" s="1044"/>
      <c r="N34" s="1044"/>
      <c r="O34" s="1044"/>
      <c r="P34" s="1045"/>
      <c r="Q34" s="1051">
        <v>356</v>
      </c>
      <c r="R34" s="1052"/>
      <c r="S34" s="1052"/>
      <c r="T34" s="1052"/>
      <c r="U34" s="1052"/>
      <c r="V34" s="1052">
        <v>356</v>
      </c>
      <c r="W34" s="1052"/>
      <c r="X34" s="1052"/>
      <c r="Y34" s="1052"/>
      <c r="Z34" s="1052"/>
      <c r="AA34" s="1052">
        <v>0</v>
      </c>
      <c r="AB34" s="1052"/>
      <c r="AC34" s="1052"/>
      <c r="AD34" s="1052"/>
      <c r="AE34" s="1053"/>
      <c r="AF34" s="1048" t="s">
        <v>122</v>
      </c>
      <c r="AG34" s="1049"/>
      <c r="AH34" s="1049"/>
      <c r="AI34" s="1049"/>
      <c r="AJ34" s="1050"/>
      <c r="AK34" s="993" t="s">
        <v>552</v>
      </c>
      <c r="AL34" s="984"/>
      <c r="AM34" s="984"/>
      <c r="AN34" s="984"/>
      <c r="AO34" s="984"/>
      <c r="AP34" s="984">
        <v>860</v>
      </c>
      <c r="AQ34" s="984"/>
      <c r="AR34" s="984"/>
      <c r="AS34" s="984"/>
      <c r="AT34" s="984"/>
      <c r="AU34" s="984" t="s">
        <v>552</v>
      </c>
      <c r="AV34" s="984"/>
      <c r="AW34" s="984"/>
      <c r="AX34" s="984"/>
      <c r="AY34" s="984"/>
      <c r="AZ34" s="1054" t="s">
        <v>552</v>
      </c>
      <c r="BA34" s="1054"/>
      <c r="BB34" s="1054"/>
      <c r="BC34" s="1054"/>
      <c r="BD34" s="1054"/>
      <c r="BE34" s="985" t="s">
        <v>400</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401</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380</v>
      </c>
      <c r="B63" s="950" t="s">
        <v>402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1552</v>
      </c>
      <c r="AG63" s="972"/>
      <c r="AH63" s="972"/>
      <c r="AI63" s="972"/>
      <c r="AJ63" s="1035"/>
      <c r="AK63" s="1036"/>
      <c r="AL63" s="976"/>
      <c r="AM63" s="976"/>
      <c r="AN63" s="976"/>
      <c r="AO63" s="976"/>
      <c r="AP63" s="972">
        <v>19109</v>
      </c>
      <c r="AQ63" s="972"/>
      <c r="AR63" s="972"/>
      <c r="AS63" s="972"/>
      <c r="AT63" s="972"/>
      <c r="AU63" s="972">
        <v>15019</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404</v>
      </c>
      <c r="B66" s="1009"/>
      <c r="C66" s="1009"/>
      <c r="D66" s="1009"/>
      <c r="E66" s="1009"/>
      <c r="F66" s="1009"/>
      <c r="G66" s="1009"/>
      <c r="H66" s="1009"/>
      <c r="I66" s="1009"/>
      <c r="J66" s="1009"/>
      <c r="K66" s="1009"/>
      <c r="L66" s="1009"/>
      <c r="M66" s="1009"/>
      <c r="N66" s="1009"/>
      <c r="O66" s="1009"/>
      <c r="P66" s="1010"/>
      <c r="Q66" s="1014" t="s">
        <v>384</v>
      </c>
      <c r="R66" s="1015"/>
      <c r="S66" s="1015"/>
      <c r="T66" s="1015"/>
      <c r="U66" s="1016"/>
      <c r="V66" s="1014" t="s">
        <v>385</v>
      </c>
      <c r="W66" s="1015"/>
      <c r="X66" s="1015"/>
      <c r="Y66" s="1015"/>
      <c r="Z66" s="1016"/>
      <c r="AA66" s="1014" t="s">
        <v>386</v>
      </c>
      <c r="AB66" s="1015"/>
      <c r="AC66" s="1015"/>
      <c r="AD66" s="1015"/>
      <c r="AE66" s="1016"/>
      <c r="AF66" s="1020" t="s">
        <v>387</v>
      </c>
      <c r="AG66" s="1021"/>
      <c r="AH66" s="1021"/>
      <c r="AI66" s="1021"/>
      <c r="AJ66" s="1022"/>
      <c r="AK66" s="1014" t="s">
        <v>388</v>
      </c>
      <c r="AL66" s="1009"/>
      <c r="AM66" s="1009"/>
      <c r="AN66" s="1009"/>
      <c r="AO66" s="1010"/>
      <c r="AP66" s="1014" t="s">
        <v>389</v>
      </c>
      <c r="AQ66" s="1015"/>
      <c r="AR66" s="1015"/>
      <c r="AS66" s="1015"/>
      <c r="AT66" s="1016"/>
      <c r="AU66" s="1014" t="s">
        <v>405</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553</v>
      </c>
      <c r="C68" s="999"/>
      <c r="D68" s="999"/>
      <c r="E68" s="999"/>
      <c r="F68" s="999"/>
      <c r="G68" s="999"/>
      <c r="H68" s="999"/>
      <c r="I68" s="999"/>
      <c r="J68" s="999"/>
      <c r="K68" s="999"/>
      <c r="L68" s="999"/>
      <c r="M68" s="999"/>
      <c r="N68" s="999"/>
      <c r="O68" s="999"/>
      <c r="P68" s="1000"/>
      <c r="Q68" s="1001">
        <v>1609</v>
      </c>
      <c r="R68" s="995"/>
      <c r="S68" s="995"/>
      <c r="T68" s="995"/>
      <c r="U68" s="995"/>
      <c r="V68" s="995">
        <v>1467</v>
      </c>
      <c r="W68" s="995"/>
      <c r="X68" s="995"/>
      <c r="Y68" s="995"/>
      <c r="Z68" s="995"/>
      <c r="AA68" s="995">
        <v>141</v>
      </c>
      <c r="AB68" s="995"/>
      <c r="AC68" s="995"/>
      <c r="AD68" s="995"/>
      <c r="AE68" s="995"/>
      <c r="AF68" s="995">
        <v>141</v>
      </c>
      <c r="AG68" s="995"/>
      <c r="AH68" s="995"/>
      <c r="AI68" s="995"/>
      <c r="AJ68" s="995"/>
      <c r="AK68" s="995" t="s">
        <v>552</v>
      </c>
      <c r="AL68" s="995"/>
      <c r="AM68" s="995"/>
      <c r="AN68" s="995"/>
      <c r="AO68" s="995"/>
      <c r="AP68" s="995" t="s">
        <v>552</v>
      </c>
      <c r="AQ68" s="995"/>
      <c r="AR68" s="995"/>
      <c r="AS68" s="995"/>
      <c r="AT68" s="995"/>
      <c r="AU68" s="995" t="s">
        <v>564</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554</v>
      </c>
      <c r="C69" s="988"/>
      <c r="D69" s="988"/>
      <c r="E69" s="988"/>
      <c r="F69" s="988"/>
      <c r="G69" s="988"/>
      <c r="H69" s="988"/>
      <c r="I69" s="988"/>
      <c r="J69" s="988"/>
      <c r="K69" s="988"/>
      <c r="L69" s="988"/>
      <c r="M69" s="988"/>
      <c r="N69" s="988"/>
      <c r="O69" s="988"/>
      <c r="P69" s="989"/>
      <c r="Q69" s="990">
        <v>456917</v>
      </c>
      <c r="R69" s="984"/>
      <c r="S69" s="984"/>
      <c r="T69" s="984"/>
      <c r="U69" s="984"/>
      <c r="V69" s="984">
        <v>456118</v>
      </c>
      <c r="W69" s="984"/>
      <c r="X69" s="984"/>
      <c r="Y69" s="984"/>
      <c r="Z69" s="984"/>
      <c r="AA69" s="984">
        <v>799</v>
      </c>
      <c r="AB69" s="984"/>
      <c r="AC69" s="984"/>
      <c r="AD69" s="984"/>
      <c r="AE69" s="984"/>
      <c r="AF69" s="984">
        <v>794</v>
      </c>
      <c r="AG69" s="984"/>
      <c r="AH69" s="984"/>
      <c r="AI69" s="984"/>
      <c r="AJ69" s="984"/>
      <c r="AK69" s="984">
        <v>892</v>
      </c>
      <c r="AL69" s="984"/>
      <c r="AM69" s="984"/>
      <c r="AN69" s="984"/>
      <c r="AO69" s="984"/>
      <c r="AP69" s="984" t="s">
        <v>564</v>
      </c>
      <c r="AQ69" s="984"/>
      <c r="AR69" s="984"/>
      <c r="AS69" s="984"/>
      <c r="AT69" s="984"/>
      <c r="AU69" s="984" t="s">
        <v>565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555</v>
      </c>
      <c r="C70" s="988"/>
      <c r="D70" s="988"/>
      <c r="E70" s="988"/>
      <c r="F70" s="988"/>
      <c r="G70" s="988"/>
      <c r="H70" s="988"/>
      <c r="I70" s="988"/>
      <c r="J70" s="988"/>
      <c r="K70" s="988"/>
      <c r="L70" s="988"/>
      <c r="M70" s="988"/>
      <c r="N70" s="988"/>
      <c r="O70" s="988"/>
      <c r="P70" s="989"/>
      <c r="Q70" s="990">
        <v>278</v>
      </c>
      <c r="R70" s="984"/>
      <c r="S70" s="984"/>
      <c r="T70" s="984"/>
      <c r="U70" s="984"/>
      <c r="V70" s="984">
        <v>233</v>
      </c>
      <c r="W70" s="984"/>
      <c r="X70" s="984"/>
      <c r="Y70" s="984"/>
      <c r="Z70" s="984"/>
      <c r="AA70" s="984">
        <v>45</v>
      </c>
      <c r="AB70" s="984"/>
      <c r="AC70" s="984"/>
      <c r="AD70" s="984"/>
      <c r="AE70" s="984"/>
      <c r="AF70" s="984">
        <v>45</v>
      </c>
      <c r="AG70" s="984"/>
      <c r="AH70" s="984"/>
      <c r="AI70" s="984"/>
      <c r="AJ70" s="984"/>
      <c r="AK70" s="984" t="s">
        <v>552</v>
      </c>
      <c r="AL70" s="984"/>
      <c r="AM70" s="984"/>
      <c r="AN70" s="984"/>
      <c r="AO70" s="984"/>
      <c r="AP70" s="984" t="s">
        <v>552</v>
      </c>
      <c r="AQ70" s="984"/>
      <c r="AR70" s="984"/>
      <c r="AS70" s="984"/>
      <c r="AT70" s="984"/>
      <c r="AU70" s="984" t="s">
        <v>552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556</v>
      </c>
      <c r="C71" s="988"/>
      <c r="D71" s="988"/>
      <c r="E71" s="988"/>
      <c r="F71" s="988"/>
      <c r="G71" s="988"/>
      <c r="H71" s="988"/>
      <c r="I71" s="988"/>
      <c r="J71" s="988"/>
      <c r="K71" s="988"/>
      <c r="L71" s="988"/>
      <c r="M71" s="988"/>
      <c r="N71" s="988"/>
      <c r="O71" s="988"/>
      <c r="P71" s="989"/>
      <c r="Q71" s="990">
        <v>87</v>
      </c>
      <c r="R71" s="984"/>
      <c r="S71" s="984"/>
      <c r="T71" s="984"/>
      <c r="U71" s="984"/>
      <c r="V71" s="984">
        <v>77</v>
      </c>
      <c r="W71" s="984"/>
      <c r="X71" s="984"/>
      <c r="Y71" s="984"/>
      <c r="Z71" s="984"/>
      <c r="AA71" s="984">
        <v>10</v>
      </c>
      <c r="AB71" s="984"/>
      <c r="AC71" s="984"/>
      <c r="AD71" s="984"/>
      <c r="AE71" s="984"/>
      <c r="AF71" s="984">
        <v>3</v>
      </c>
      <c r="AG71" s="984"/>
      <c r="AH71" s="984"/>
      <c r="AI71" s="984"/>
      <c r="AJ71" s="984"/>
      <c r="AK71" s="984" t="s">
        <v>552</v>
      </c>
      <c r="AL71" s="984"/>
      <c r="AM71" s="984"/>
      <c r="AN71" s="984"/>
      <c r="AO71" s="984"/>
      <c r="AP71" s="984" t="s">
        <v>552</v>
      </c>
      <c r="AQ71" s="984"/>
      <c r="AR71" s="984"/>
      <c r="AS71" s="984"/>
      <c r="AT71" s="984"/>
      <c r="AU71" s="984" t="s">
        <v>552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557</v>
      </c>
      <c r="C72" s="988"/>
      <c r="D72" s="988"/>
      <c r="E72" s="988"/>
      <c r="F72" s="988"/>
      <c r="G72" s="988"/>
      <c r="H72" s="988"/>
      <c r="I72" s="988"/>
      <c r="J72" s="988"/>
      <c r="K72" s="988"/>
      <c r="L72" s="988"/>
      <c r="M72" s="988"/>
      <c r="N72" s="988"/>
      <c r="O72" s="988"/>
      <c r="P72" s="989"/>
      <c r="Q72" s="990">
        <v>3184</v>
      </c>
      <c r="R72" s="984"/>
      <c r="S72" s="984"/>
      <c r="T72" s="984"/>
      <c r="U72" s="984"/>
      <c r="V72" s="984">
        <v>3455</v>
      </c>
      <c r="W72" s="984"/>
      <c r="X72" s="984"/>
      <c r="Y72" s="984"/>
      <c r="Z72" s="984"/>
      <c r="AA72" s="984">
        <v>-271</v>
      </c>
      <c r="AB72" s="984"/>
      <c r="AC72" s="984"/>
      <c r="AD72" s="984"/>
      <c r="AE72" s="984"/>
      <c r="AF72" s="984">
        <v>1523</v>
      </c>
      <c r="AG72" s="984"/>
      <c r="AH72" s="984"/>
      <c r="AI72" s="984"/>
      <c r="AJ72" s="984"/>
      <c r="AK72" s="984" t="s">
        <v>561</v>
      </c>
      <c r="AL72" s="984"/>
      <c r="AM72" s="984"/>
      <c r="AN72" s="984"/>
      <c r="AO72" s="984"/>
      <c r="AP72" s="984">
        <v>815</v>
      </c>
      <c r="AQ72" s="984"/>
      <c r="AR72" s="984"/>
      <c r="AS72" s="984"/>
      <c r="AT72" s="984"/>
      <c r="AU72" s="984">
        <v>90</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558</v>
      </c>
      <c r="C73" s="988"/>
      <c r="D73" s="988"/>
      <c r="E73" s="988"/>
      <c r="F73" s="988"/>
      <c r="G73" s="988"/>
      <c r="H73" s="988"/>
      <c r="I73" s="988"/>
      <c r="J73" s="988"/>
      <c r="K73" s="988"/>
      <c r="L73" s="988"/>
      <c r="M73" s="988"/>
      <c r="N73" s="988"/>
      <c r="O73" s="988"/>
      <c r="P73" s="989"/>
      <c r="Q73" s="990">
        <v>4343</v>
      </c>
      <c r="R73" s="984"/>
      <c r="S73" s="984"/>
      <c r="T73" s="984"/>
      <c r="U73" s="984"/>
      <c r="V73" s="984">
        <v>4160</v>
      </c>
      <c r="W73" s="984"/>
      <c r="X73" s="984"/>
      <c r="Y73" s="984"/>
      <c r="Z73" s="984"/>
      <c r="AA73" s="984">
        <v>183</v>
      </c>
      <c r="AB73" s="984"/>
      <c r="AC73" s="984"/>
      <c r="AD73" s="984"/>
      <c r="AE73" s="984"/>
      <c r="AF73" s="984">
        <v>183</v>
      </c>
      <c r="AG73" s="984"/>
      <c r="AH73" s="984"/>
      <c r="AI73" s="984"/>
      <c r="AJ73" s="984"/>
      <c r="AK73" s="984" t="s">
        <v>562</v>
      </c>
      <c r="AL73" s="984"/>
      <c r="AM73" s="984"/>
      <c r="AN73" s="984"/>
      <c r="AO73" s="984"/>
      <c r="AP73" s="984" t="s">
        <v>552</v>
      </c>
      <c r="AQ73" s="984"/>
      <c r="AR73" s="984"/>
      <c r="AS73" s="984"/>
      <c r="AT73" s="984"/>
      <c r="AU73" s="984" t="s">
        <v>552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563</v>
      </c>
      <c r="C74" s="988"/>
      <c r="D74" s="988"/>
      <c r="E74" s="988"/>
      <c r="F74" s="988"/>
      <c r="G74" s="988"/>
      <c r="H74" s="988"/>
      <c r="I74" s="988"/>
      <c r="J74" s="988"/>
      <c r="K74" s="988"/>
      <c r="L74" s="988"/>
      <c r="M74" s="988"/>
      <c r="N74" s="988"/>
      <c r="O74" s="988"/>
      <c r="P74" s="989"/>
      <c r="Q74" s="990">
        <v>28832</v>
      </c>
      <c r="R74" s="984"/>
      <c r="S74" s="984"/>
      <c r="T74" s="984"/>
      <c r="U74" s="984"/>
      <c r="V74" s="984">
        <v>26141</v>
      </c>
      <c r="W74" s="984"/>
      <c r="X74" s="984"/>
      <c r="Y74" s="984"/>
      <c r="Z74" s="984"/>
      <c r="AA74" s="984">
        <v>2691</v>
      </c>
      <c r="AB74" s="984"/>
      <c r="AC74" s="984"/>
      <c r="AD74" s="984"/>
      <c r="AE74" s="984"/>
      <c r="AF74" s="984">
        <v>36115</v>
      </c>
      <c r="AG74" s="984"/>
      <c r="AH74" s="984"/>
      <c r="AI74" s="984"/>
      <c r="AJ74" s="984"/>
      <c r="AK74" s="984" t="s">
        <v>561</v>
      </c>
      <c r="AL74" s="984"/>
      <c r="AM74" s="984"/>
      <c r="AN74" s="984"/>
      <c r="AO74" s="984"/>
      <c r="AP74" s="984">
        <v>55247</v>
      </c>
      <c r="AQ74" s="984"/>
      <c r="AR74" s="984"/>
      <c r="AS74" s="984"/>
      <c r="AT74" s="984"/>
      <c r="AU74" s="984">
        <v>1265</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571</v>
      </c>
      <c r="C75" s="988"/>
      <c r="D75" s="988"/>
      <c r="E75" s="988"/>
      <c r="F75" s="988"/>
      <c r="G75" s="988"/>
      <c r="H75" s="988"/>
      <c r="I75" s="988"/>
      <c r="J75" s="988"/>
      <c r="K75" s="988"/>
      <c r="L75" s="988"/>
      <c r="M75" s="988"/>
      <c r="N75" s="988"/>
      <c r="O75" s="988"/>
      <c r="P75" s="989"/>
      <c r="Q75" s="994">
        <v>3013</v>
      </c>
      <c r="R75" s="992"/>
      <c r="S75" s="992"/>
      <c r="T75" s="992"/>
      <c r="U75" s="993"/>
      <c r="V75" s="991">
        <v>2588</v>
      </c>
      <c r="W75" s="992"/>
      <c r="X75" s="992"/>
      <c r="Y75" s="992"/>
      <c r="Z75" s="993"/>
      <c r="AA75" s="991">
        <v>425</v>
      </c>
      <c r="AB75" s="992"/>
      <c r="AC75" s="992"/>
      <c r="AD75" s="992"/>
      <c r="AE75" s="993"/>
      <c r="AF75" s="991">
        <v>3544</v>
      </c>
      <c r="AG75" s="992"/>
      <c r="AH75" s="992"/>
      <c r="AI75" s="992"/>
      <c r="AJ75" s="993"/>
      <c r="AK75" s="991" t="s">
        <v>572</v>
      </c>
      <c r="AL75" s="992"/>
      <c r="AM75" s="992"/>
      <c r="AN75" s="992"/>
      <c r="AO75" s="993"/>
      <c r="AP75" s="991">
        <v>9249</v>
      </c>
      <c r="AQ75" s="992"/>
      <c r="AR75" s="992"/>
      <c r="AS75" s="992"/>
      <c r="AT75" s="993"/>
      <c r="AU75" s="991" t="s">
        <v>573</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4"/>
      <c r="R76" s="992"/>
      <c r="S76" s="992"/>
      <c r="T76" s="992"/>
      <c r="U76" s="993"/>
      <c r="V76" s="991"/>
      <c r="W76" s="992"/>
      <c r="X76" s="992"/>
      <c r="Y76" s="992"/>
      <c r="Z76" s="993"/>
      <c r="AA76" s="991"/>
      <c r="AB76" s="992"/>
      <c r="AC76" s="992"/>
      <c r="AD76" s="992"/>
      <c r="AE76" s="993"/>
      <c r="AF76" s="991"/>
      <c r="AG76" s="992"/>
      <c r="AH76" s="992"/>
      <c r="AI76" s="992"/>
      <c r="AJ76" s="993"/>
      <c r="AK76" s="991"/>
      <c r="AL76" s="992"/>
      <c r="AM76" s="992"/>
      <c r="AN76" s="992"/>
      <c r="AO76" s="993"/>
      <c r="AP76" s="991"/>
      <c r="AQ76" s="992"/>
      <c r="AR76" s="992"/>
      <c r="AS76" s="992"/>
      <c r="AT76" s="993"/>
      <c r="AU76" s="991"/>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4"/>
      <c r="R77" s="992"/>
      <c r="S77" s="992"/>
      <c r="T77" s="992"/>
      <c r="U77" s="993"/>
      <c r="V77" s="991"/>
      <c r="W77" s="992"/>
      <c r="X77" s="992"/>
      <c r="Y77" s="992"/>
      <c r="Z77" s="993"/>
      <c r="AA77" s="991"/>
      <c r="AB77" s="992"/>
      <c r="AC77" s="992"/>
      <c r="AD77" s="992"/>
      <c r="AE77" s="993"/>
      <c r="AF77" s="991"/>
      <c r="AG77" s="992"/>
      <c r="AH77" s="992"/>
      <c r="AI77" s="992"/>
      <c r="AJ77" s="993"/>
      <c r="AK77" s="991"/>
      <c r="AL77" s="992"/>
      <c r="AM77" s="992"/>
      <c r="AN77" s="992"/>
      <c r="AO77" s="993"/>
      <c r="AP77" s="991"/>
      <c r="AQ77" s="992"/>
      <c r="AR77" s="992"/>
      <c r="AS77" s="992"/>
      <c r="AT77" s="993"/>
      <c r="AU77" s="991"/>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91"/>
      <c r="AB78" s="992"/>
      <c r="AC78" s="992"/>
      <c r="AD78" s="992"/>
      <c r="AE78" s="993"/>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91"/>
      <c r="AB79" s="992"/>
      <c r="AC79" s="992"/>
      <c r="AD79" s="992"/>
      <c r="AE79" s="993"/>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91"/>
      <c r="AB80" s="992"/>
      <c r="AC80" s="992"/>
      <c r="AD80" s="992"/>
      <c r="AE80" s="993"/>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91"/>
      <c r="AB81" s="992"/>
      <c r="AC81" s="992"/>
      <c r="AD81" s="992"/>
      <c r="AE81" s="993"/>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91"/>
      <c r="AB82" s="992"/>
      <c r="AC82" s="992"/>
      <c r="AD82" s="992"/>
      <c r="AE82" s="993"/>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91"/>
      <c r="AB83" s="992"/>
      <c r="AC83" s="992"/>
      <c r="AD83" s="992"/>
      <c r="AE83" s="993"/>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380</v>
      </c>
      <c r="B88" s="950" t="s">
        <v>406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+AF68+AF69+AF70+AF71+AF72+AF73+AF74+AF75</f>
        <v>42348</v>
      </c>
      <c r="AG88" s="972"/>
      <c r="AH88" s="972"/>
      <c r="AI88" s="972"/>
      <c r="AJ88" s="972"/>
      <c r="AK88" s="976"/>
      <c r="AL88" s="976"/>
      <c r="AM88" s="976"/>
      <c r="AN88" s="976"/>
      <c r="AO88" s="976"/>
      <c r="AP88" s="972">
        <f>+AP72+AP74+AP75</f>
        <v>65311</v>
      </c>
      <c r="AQ88" s="972"/>
      <c r="AR88" s="972"/>
      <c r="AS88" s="972"/>
      <c r="AT88" s="972"/>
      <c r="AU88" s="972">
        <f>+AU72+AU74</f>
        <v>1355</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380</v>
      </c>
      <c r="BR102" s="950" t="s">
        <v>407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13</v>
      </c>
      <c r="CS102" s="966"/>
      <c r="CT102" s="966"/>
      <c r="CU102" s="966"/>
      <c r="CV102" s="967"/>
      <c r="CW102" s="965">
        <v>2</v>
      </c>
      <c r="CX102" s="966"/>
      <c r="CY102" s="966"/>
      <c r="CZ102" s="966"/>
      <c r="DA102" s="967"/>
      <c r="DB102" s="965" t="s">
        <v>552</v>
      </c>
      <c r="DC102" s="966"/>
      <c r="DD102" s="966"/>
      <c r="DE102" s="966"/>
      <c r="DF102" s="967"/>
      <c r="DG102" s="965" t="s">
        <v>552</v>
      </c>
      <c r="DH102" s="966"/>
      <c r="DI102" s="966"/>
      <c r="DJ102" s="966"/>
      <c r="DK102" s="967"/>
      <c r="DL102" s="965" t="s">
        <v>552</v>
      </c>
      <c r="DM102" s="966"/>
      <c r="DN102" s="966"/>
      <c r="DO102" s="966"/>
      <c r="DP102" s="967"/>
      <c r="DQ102" s="965" t="s">
        <v>552</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415</v>
      </c>
      <c r="AB109" s="909"/>
      <c r="AC109" s="909"/>
      <c r="AD109" s="909"/>
      <c r="AE109" s="910"/>
      <c r="AF109" s="911" t="s">
        <v>416</v>
      </c>
      <c r="AG109" s="909"/>
      <c r="AH109" s="909"/>
      <c r="AI109" s="909"/>
      <c r="AJ109" s="910"/>
      <c r="AK109" s="911" t="s">
        <v>294</v>
      </c>
      <c r="AL109" s="909"/>
      <c r="AM109" s="909"/>
      <c r="AN109" s="909"/>
      <c r="AO109" s="910"/>
      <c r="AP109" s="911" t="s">
        <v>417</v>
      </c>
      <c r="AQ109" s="909"/>
      <c r="AR109" s="909"/>
      <c r="AS109" s="909"/>
      <c r="AT109" s="942"/>
      <c r="AU109" s="908" t="s">
        <v>414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415</v>
      </c>
      <c r="BR109" s="909"/>
      <c r="BS109" s="909"/>
      <c r="BT109" s="909"/>
      <c r="BU109" s="910"/>
      <c r="BV109" s="911" t="s">
        <v>416</v>
      </c>
      <c r="BW109" s="909"/>
      <c r="BX109" s="909"/>
      <c r="BY109" s="909"/>
      <c r="BZ109" s="910"/>
      <c r="CA109" s="911" t="s">
        <v>294</v>
      </c>
      <c r="CB109" s="909"/>
      <c r="CC109" s="909"/>
      <c r="CD109" s="909"/>
      <c r="CE109" s="910"/>
      <c r="CF109" s="949" t="s">
        <v>417</v>
      </c>
      <c r="CG109" s="949"/>
      <c r="CH109" s="949"/>
      <c r="CI109" s="949"/>
      <c r="CJ109" s="949"/>
      <c r="CK109" s="911" t="s">
        <v>418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415</v>
      </c>
      <c r="DH109" s="909"/>
      <c r="DI109" s="909"/>
      <c r="DJ109" s="909"/>
      <c r="DK109" s="910"/>
      <c r="DL109" s="911" t="s">
        <v>416</v>
      </c>
      <c r="DM109" s="909"/>
      <c r="DN109" s="909"/>
      <c r="DO109" s="909"/>
      <c r="DP109" s="910"/>
      <c r="DQ109" s="911" t="s">
        <v>294</v>
      </c>
      <c r="DR109" s="909"/>
      <c r="DS109" s="909"/>
      <c r="DT109" s="909"/>
      <c r="DU109" s="910"/>
      <c r="DV109" s="911" t="s">
        <v>417</v>
      </c>
      <c r="DW109" s="909"/>
      <c r="DX109" s="909"/>
      <c r="DY109" s="909"/>
      <c r="DZ109" s="942"/>
    </row>
    <row r="110" spans="1:131" s="224" customFormat="1" ht="26.25" customHeight="1" x14ac:dyDescent="0.15">
      <c r="A110" s="820" t="s">
        <v>419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6812276</v>
      </c>
      <c r="AB110" s="902"/>
      <c r="AC110" s="902"/>
      <c r="AD110" s="902"/>
      <c r="AE110" s="903"/>
      <c r="AF110" s="904">
        <v>6779886</v>
      </c>
      <c r="AG110" s="902"/>
      <c r="AH110" s="902"/>
      <c r="AI110" s="902"/>
      <c r="AJ110" s="903"/>
      <c r="AK110" s="904">
        <v>6636283</v>
      </c>
      <c r="AL110" s="902"/>
      <c r="AM110" s="902"/>
      <c r="AN110" s="902"/>
      <c r="AO110" s="903"/>
      <c r="AP110" s="905">
        <v>30</v>
      </c>
      <c r="AQ110" s="906"/>
      <c r="AR110" s="906"/>
      <c r="AS110" s="906"/>
      <c r="AT110" s="907"/>
      <c r="AU110" s="943" t="s">
        <v>69</v>
      </c>
      <c r="AV110" s="944"/>
      <c r="AW110" s="944"/>
      <c r="AX110" s="944"/>
      <c r="AY110" s="944"/>
      <c r="AZ110" s="873" t="s">
        <v>420</v>
      </c>
      <c r="BA110" s="821"/>
      <c r="BB110" s="821"/>
      <c r="BC110" s="821"/>
      <c r="BD110" s="821"/>
      <c r="BE110" s="821"/>
      <c r="BF110" s="821"/>
      <c r="BG110" s="821"/>
      <c r="BH110" s="821"/>
      <c r="BI110" s="821"/>
      <c r="BJ110" s="821"/>
      <c r="BK110" s="821"/>
      <c r="BL110" s="821"/>
      <c r="BM110" s="821"/>
      <c r="BN110" s="821"/>
      <c r="BO110" s="821"/>
      <c r="BP110" s="822"/>
      <c r="BQ110" s="874">
        <v>65268414</v>
      </c>
      <c r="BR110" s="855"/>
      <c r="BS110" s="855"/>
      <c r="BT110" s="855"/>
      <c r="BU110" s="855"/>
      <c r="BV110" s="855">
        <v>61167320</v>
      </c>
      <c r="BW110" s="855"/>
      <c r="BX110" s="855"/>
      <c r="BY110" s="855"/>
      <c r="BZ110" s="855"/>
      <c r="CA110" s="855">
        <v>57991193</v>
      </c>
      <c r="CB110" s="855"/>
      <c r="CC110" s="855"/>
      <c r="CD110" s="855"/>
      <c r="CE110" s="855"/>
      <c r="CF110" s="879">
        <v>261.89999999999998</v>
      </c>
      <c r="CG110" s="880"/>
      <c r="CH110" s="880"/>
      <c r="CI110" s="880"/>
      <c r="CJ110" s="880"/>
      <c r="CK110" s="939" t="s">
        <v>421</v>
      </c>
      <c r="CL110" s="832"/>
      <c r="CM110" s="873" t="s">
        <v>422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222468</v>
      </c>
      <c r="DH110" s="855"/>
      <c r="DI110" s="855"/>
      <c r="DJ110" s="855"/>
      <c r="DK110" s="855"/>
      <c r="DL110" s="855">
        <v>202834</v>
      </c>
      <c r="DM110" s="855"/>
      <c r="DN110" s="855"/>
      <c r="DO110" s="855"/>
      <c r="DP110" s="855"/>
      <c r="DQ110" s="855">
        <v>182550</v>
      </c>
      <c r="DR110" s="855"/>
      <c r="DS110" s="855"/>
      <c r="DT110" s="855"/>
      <c r="DU110" s="855"/>
      <c r="DV110" s="856">
        <v>0.8</v>
      </c>
      <c r="DW110" s="856"/>
      <c r="DX110" s="856"/>
      <c r="DY110" s="856"/>
      <c r="DZ110" s="857"/>
    </row>
    <row r="111" spans="1:131" s="224" customFormat="1" ht="26.25" customHeight="1" x14ac:dyDescent="0.15">
      <c r="A111" s="787" t="s">
        <v>423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424</v>
      </c>
      <c r="BA111" s="765"/>
      <c r="BB111" s="765"/>
      <c r="BC111" s="765"/>
      <c r="BD111" s="765"/>
      <c r="BE111" s="765"/>
      <c r="BF111" s="765"/>
      <c r="BG111" s="765"/>
      <c r="BH111" s="765"/>
      <c r="BI111" s="765"/>
      <c r="BJ111" s="765"/>
      <c r="BK111" s="765"/>
      <c r="BL111" s="765"/>
      <c r="BM111" s="765"/>
      <c r="BN111" s="765"/>
      <c r="BO111" s="765"/>
      <c r="BP111" s="766"/>
      <c r="BQ111" s="829">
        <v>238728</v>
      </c>
      <c r="BR111" s="830"/>
      <c r="BS111" s="830"/>
      <c r="BT111" s="830"/>
      <c r="BU111" s="830"/>
      <c r="BV111" s="830">
        <v>202834</v>
      </c>
      <c r="BW111" s="830"/>
      <c r="BX111" s="830"/>
      <c r="BY111" s="830"/>
      <c r="BZ111" s="830"/>
      <c r="CA111" s="830">
        <v>182550</v>
      </c>
      <c r="CB111" s="830"/>
      <c r="CC111" s="830"/>
      <c r="CD111" s="830"/>
      <c r="CE111" s="830"/>
      <c r="CF111" s="888">
        <v>0.8</v>
      </c>
      <c r="CG111" s="889"/>
      <c r="CH111" s="889"/>
      <c r="CI111" s="889"/>
      <c r="CJ111" s="889"/>
      <c r="CK111" s="940"/>
      <c r="CL111" s="834"/>
      <c r="CM111" s="828" t="s">
        <v>425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426</v>
      </c>
      <c r="B112" s="926"/>
      <c r="C112" s="765" t="s">
        <v>427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428</v>
      </c>
      <c r="BA112" s="765"/>
      <c r="BB112" s="765"/>
      <c r="BC112" s="765"/>
      <c r="BD112" s="765"/>
      <c r="BE112" s="765"/>
      <c r="BF112" s="765"/>
      <c r="BG112" s="765"/>
      <c r="BH112" s="765"/>
      <c r="BI112" s="765"/>
      <c r="BJ112" s="765"/>
      <c r="BK112" s="765"/>
      <c r="BL112" s="765"/>
      <c r="BM112" s="765"/>
      <c r="BN112" s="765"/>
      <c r="BO112" s="765"/>
      <c r="BP112" s="766"/>
      <c r="BQ112" s="829">
        <v>19599341</v>
      </c>
      <c r="BR112" s="830"/>
      <c r="BS112" s="830"/>
      <c r="BT112" s="830"/>
      <c r="BU112" s="830"/>
      <c r="BV112" s="830">
        <v>19265022</v>
      </c>
      <c r="BW112" s="830"/>
      <c r="BX112" s="830"/>
      <c r="BY112" s="830"/>
      <c r="BZ112" s="830"/>
      <c r="CA112" s="830">
        <v>15018627</v>
      </c>
      <c r="CB112" s="830"/>
      <c r="CC112" s="830"/>
      <c r="CD112" s="830"/>
      <c r="CE112" s="830"/>
      <c r="CF112" s="888">
        <v>67.8</v>
      </c>
      <c r="CG112" s="889"/>
      <c r="CH112" s="889"/>
      <c r="CI112" s="889"/>
      <c r="CJ112" s="889"/>
      <c r="CK112" s="940"/>
      <c r="CL112" s="834"/>
      <c r="CM112" s="828" t="s">
        <v>429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430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1809791</v>
      </c>
      <c r="AB113" s="932"/>
      <c r="AC113" s="932"/>
      <c r="AD113" s="932"/>
      <c r="AE113" s="933"/>
      <c r="AF113" s="934">
        <v>1869876</v>
      </c>
      <c r="AG113" s="932"/>
      <c r="AH113" s="932"/>
      <c r="AI113" s="932"/>
      <c r="AJ113" s="933"/>
      <c r="AK113" s="934">
        <v>1191025</v>
      </c>
      <c r="AL113" s="932"/>
      <c r="AM113" s="932"/>
      <c r="AN113" s="932"/>
      <c r="AO113" s="933"/>
      <c r="AP113" s="935">
        <v>5.4</v>
      </c>
      <c r="AQ113" s="936"/>
      <c r="AR113" s="936"/>
      <c r="AS113" s="936"/>
      <c r="AT113" s="937"/>
      <c r="AU113" s="945"/>
      <c r="AV113" s="946"/>
      <c r="AW113" s="946"/>
      <c r="AX113" s="946"/>
      <c r="AY113" s="946"/>
      <c r="AZ113" s="828" t="s">
        <v>431</v>
      </c>
      <c r="BA113" s="765"/>
      <c r="BB113" s="765"/>
      <c r="BC113" s="765"/>
      <c r="BD113" s="765"/>
      <c r="BE113" s="765"/>
      <c r="BF113" s="765"/>
      <c r="BG113" s="765"/>
      <c r="BH113" s="765"/>
      <c r="BI113" s="765"/>
      <c r="BJ113" s="765"/>
      <c r="BK113" s="765"/>
      <c r="BL113" s="765"/>
      <c r="BM113" s="765"/>
      <c r="BN113" s="765"/>
      <c r="BO113" s="765"/>
      <c r="BP113" s="766"/>
      <c r="BQ113" s="829">
        <v>100451</v>
      </c>
      <c r="BR113" s="830"/>
      <c r="BS113" s="830"/>
      <c r="BT113" s="830"/>
      <c r="BU113" s="830"/>
      <c r="BV113" s="830">
        <v>92617</v>
      </c>
      <c r="BW113" s="830"/>
      <c r="BX113" s="830"/>
      <c r="BY113" s="830"/>
      <c r="BZ113" s="830"/>
      <c r="CA113" s="830">
        <v>1354907</v>
      </c>
      <c r="CB113" s="830"/>
      <c r="CC113" s="830"/>
      <c r="CD113" s="830"/>
      <c r="CE113" s="830"/>
      <c r="CF113" s="888">
        <v>6.1</v>
      </c>
      <c r="CG113" s="889"/>
      <c r="CH113" s="889"/>
      <c r="CI113" s="889"/>
      <c r="CJ113" s="889"/>
      <c r="CK113" s="940"/>
      <c r="CL113" s="834"/>
      <c r="CM113" s="828" t="s">
        <v>432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9962</v>
      </c>
      <c r="AB114" s="793"/>
      <c r="AC114" s="793"/>
      <c r="AD114" s="793"/>
      <c r="AE114" s="794"/>
      <c r="AF114" s="795">
        <v>11044</v>
      </c>
      <c r="AG114" s="793"/>
      <c r="AH114" s="793"/>
      <c r="AI114" s="793"/>
      <c r="AJ114" s="794"/>
      <c r="AK114" s="795">
        <v>253377</v>
      </c>
      <c r="AL114" s="793"/>
      <c r="AM114" s="793"/>
      <c r="AN114" s="793"/>
      <c r="AO114" s="794"/>
      <c r="AP114" s="837">
        <v>1.1000000000000001</v>
      </c>
      <c r="AQ114" s="838"/>
      <c r="AR114" s="838"/>
      <c r="AS114" s="838"/>
      <c r="AT114" s="839"/>
      <c r="AU114" s="945"/>
      <c r="AV114" s="946"/>
      <c r="AW114" s="946"/>
      <c r="AX114" s="946"/>
      <c r="AY114" s="946"/>
      <c r="AZ114" s="828" t="s">
        <v>434</v>
      </c>
      <c r="BA114" s="765"/>
      <c r="BB114" s="765"/>
      <c r="BC114" s="765"/>
      <c r="BD114" s="765"/>
      <c r="BE114" s="765"/>
      <c r="BF114" s="765"/>
      <c r="BG114" s="765"/>
      <c r="BH114" s="765"/>
      <c r="BI114" s="765"/>
      <c r="BJ114" s="765"/>
      <c r="BK114" s="765"/>
      <c r="BL114" s="765"/>
      <c r="BM114" s="765"/>
      <c r="BN114" s="765"/>
      <c r="BO114" s="765"/>
      <c r="BP114" s="766"/>
      <c r="BQ114" s="829">
        <v>5045053</v>
      </c>
      <c r="BR114" s="830"/>
      <c r="BS114" s="830"/>
      <c r="BT114" s="830"/>
      <c r="BU114" s="830"/>
      <c r="BV114" s="830">
        <v>5136968</v>
      </c>
      <c r="BW114" s="830"/>
      <c r="BX114" s="830"/>
      <c r="BY114" s="830"/>
      <c r="BZ114" s="830"/>
      <c r="CA114" s="830">
        <v>5691771</v>
      </c>
      <c r="CB114" s="830"/>
      <c r="CC114" s="830"/>
      <c r="CD114" s="830"/>
      <c r="CE114" s="830"/>
      <c r="CF114" s="888">
        <v>25.7</v>
      </c>
      <c r="CG114" s="889"/>
      <c r="CH114" s="889"/>
      <c r="CI114" s="889"/>
      <c r="CJ114" s="889"/>
      <c r="CK114" s="940"/>
      <c r="CL114" s="834"/>
      <c r="CM114" s="828" t="s">
        <v>435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9611</v>
      </c>
      <c r="AB115" s="932"/>
      <c r="AC115" s="932"/>
      <c r="AD115" s="932"/>
      <c r="AE115" s="933"/>
      <c r="AF115" s="934">
        <v>9550</v>
      </c>
      <c r="AG115" s="932"/>
      <c r="AH115" s="932"/>
      <c r="AI115" s="932"/>
      <c r="AJ115" s="933"/>
      <c r="AK115" s="934">
        <v>60</v>
      </c>
      <c r="AL115" s="932"/>
      <c r="AM115" s="932"/>
      <c r="AN115" s="932"/>
      <c r="AO115" s="933"/>
      <c r="AP115" s="935">
        <v>0</v>
      </c>
      <c r="AQ115" s="936"/>
      <c r="AR115" s="936"/>
      <c r="AS115" s="936"/>
      <c r="AT115" s="937"/>
      <c r="AU115" s="945"/>
      <c r="AV115" s="946"/>
      <c r="AW115" s="946"/>
      <c r="AX115" s="946"/>
      <c r="AY115" s="946"/>
      <c r="AZ115" s="828" t="s">
        <v>437</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1433</v>
      </c>
      <c r="AB116" s="793"/>
      <c r="AC116" s="793"/>
      <c r="AD116" s="793"/>
      <c r="AE116" s="794"/>
      <c r="AF116" s="795">
        <v>2160</v>
      </c>
      <c r="AG116" s="793"/>
      <c r="AH116" s="793"/>
      <c r="AI116" s="793"/>
      <c r="AJ116" s="794"/>
      <c r="AK116" s="795">
        <v>3117</v>
      </c>
      <c r="AL116" s="793"/>
      <c r="AM116" s="793"/>
      <c r="AN116" s="793"/>
      <c r="AO116" s="794"/>
      <c r="AP116" s="837">
        <v>0</v>
      </c>
      <c r="AQ116" s="838"/>
      <c r="AR116" s="838"/>
      <c r="AS116" s="838"/>
      <c r="AT116" s="839"/>
      <c r="AU116" s="945"/>
      <c r="AV116" s="946"/>
      <c r="AW116" s="946"/>
      <c r="AX116" s="946"/>
      <c r="AY116" s="946"/>
      <c r="AZ116" s="922" t="s">
        <v>440</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442</v>
      </c>
      <c r="Z117" s="910"/>
      <c r="AA117" s="915">
        <v>8643073</v>
      </c>
      <c r="AB117" s="916"/>
      <c r="AC117" s="916"/>
      <c r="AD117" s="916"/>
      <c r="AE117" s="917"/>
      <c r="AF117" s="918">
        <v>8672516</v>
      </c>
      <c r="AG117" s="916"/>
      <c r="AH117" s="916"/>
      <c r="AI117" s="916"/>
      <c r="AJ117" s="917"/>
      <c r="AK117" s="918">
        <v>8083862</v>
      </c>
      <c r="AL117" s="916"/>
      <c r="AM117" s="916"/>
      <c r="AN117" s="916"/>
      <c r="AO117" s="917"/>
      <c r="AP117" s="919"/>
      <c r="AQ117" s="920"/>
      <c r="AR117" s="920"/>
      <c r="AS117" s="920"/>
      <c r="AT117" s="921"/>
      <c r="AU117" s="945"/>
      <c r="AV117" s="946"/>
      <c r="AW117" s="946"/>
      <c r="AX117" s="946"/>
      <c r="AY117" s="946"/>
      <c r="AZ117" s="876" t="s">
        <v>443</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415</v>
      </c>
      <c r="AB118" s="909"/>
      <c r="AC118" s="909"/>
      <c r="AD118" s="909"/>
      <c r="AE118" s="910"/>
      <c r="AF118" s="911" t="s">
        <v>416</v>
      </c>
      <c r="AG118" s="909"/>
      <c r="AH118" s="909"/>
      <c r="AI118" s="909"/>
      <c r="AJ118" s="910"/>
      <c r="AK118" s="911" t="s">
        <v>294</v>
      </c>
      <c r="AL118" s="909"/>
      <c r="AM118" s="909"/>
      <c r="AN118" s="909"/>
      <c r="AO118" s="910"/>
      <c r="AP118" s="912" t="s">
        <v>417</v>
      </c>
      <c r="AQ118" s="913"/>
      <c r="AR118" s="913"/>
      <c r="AS118" s="913"/>
      <c r="AT118" s="914"/>
      <c r="AU118" s="945"/>
      <c r="AV118" s="946"/>
      <c r="AW118" s="946"/>
      <c r="AX118" s="946"/>
      <c r="AY118" s="946"/>
      <c r="AZ118" s="851" t="s">
        <v>445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421</v>
      </c>
      <c r="B119" s="832"/>
      <c r="C119" s="873" t="s">
        <v>422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447</v>
      </c>
      <c r="BP119" s="891"/>
      <c r="BQ119" s="892">
        <v>90251987</v>
      </c>
      <c r="BR119" s="858"/>
      <c r="BS119" s="858"/>
      <c r="BT119" s="858"/>
      <c r="BU119" s="858"/>
      <c r="BV119" s="858">
        <v>85864761</v>
      </c>
      <c r="BW119" s="858"/>
      <c r="BX119" s="858"/>
      <c r="BY119" s="858"/>
      <c r="BZ119" s="858"/>
      <c r="CA119" s="858">
        <v>80239048</v>
      </c>
      <c r="CB119" s="858"/>
      <c r="CC119" s="858"/>
      <c r="CD119" s="858"/>
      <c r="CE119" s="858"/>
      <c r="CF119" s="761"/>
      <c r="CG119" s="762"/>
      <c r="CH119" s="762"/>
      <c r="CI119" s="762"/>
      <c r="CJ119" s="847"/>
      <c r="CK119" s="941"/>
      <c r="CL119" s="836"/>
      <c r="CM119" s="851" t="s">
        <v>448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16260</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449</v>
      </c>
      <c r="AV120" s="894"/>
      <c r="AW120" s="894"/>
      <c r="AX120" s="894"/>
      <c r="AY120" s="895"/>
      <c r="AZ120" s="873" t="s">
        <v>450</v>
      </c>
      <c r="BA120" s="821"/>
      <c r="BB120" s="821"/>
      <c r="BC120" s="821"/>
      <c r="BD120" s="821"/>
      <c r="BE120" s="821"/>
      <c r="BF120" s="821"/>
      <c r="BG120" s="821"/>
      <c r="BH120" s="821"/>
      <c r="BI120" s="821"/>
      <c r="BJ120" s="821"/>
      <c r="BK120" s="821"/>
      <c r="BL120" s="821"/>
      <c r="BM120" s="821"/>
      <c r="BN120" s="821"/>
      <c r="BO120" s="821"/>
      <c r="BP120" s="822"/>
      <c r="BQ120" s="874">
        <v>13345821</v>
      </c>
      <c r="BR120" s="855"/>
      <c r="BS120" s="855"/>
      <c r="BT120" s="855"/>
      <c r="BU120" s="855"/>
      <c r="BV120" s="855">
        <v>14362221</v>
      </c>
      <c r="BW120" s="855"/>
      <c r="BX120" s="855"/>
      <c r="BY120" s="855"/>
      <c r="BZ120" s="855"/>
      <c r="CA120" s="855">
        <v>14975274</v>
      </c>
      <c r="CB120" s="855"/>
      <c r="CC120" s="855"/>
      <c r="CD120" s="855"/>
      <c r="CE120" s="855"/>
      <c r="CF120" s="879">
        <v>67.599999999999994</v>
      </c>
      <c r="CG120" s="880"/>
      <c r="CH120" s="880"/>
      <c r="CI120" s="880"/>
      <c r="CJ120" s="880"/>
      <c r="CK120" s="881" t="s">
        <v>451</v>
      </c>
      <c r="CL120" s="865"/>
      <c r="CM120" s="865"/>
      <c r="CN120" s="865"/>
      <c r="CO120" s="866"/>
      <c r="CP120" s="885" t="s">
        <v>397</v>
      </c>
      <c r="CQ120" s="886"/>
      <c r="CR120" s="886"/>
      <c r="CS120" s="886"/>
      <c r="CT120" s="886"/>
      <c r="CU120" s="886"/>
      <c r="CV120" s="886"/>
      <c r="CW120" s="886"/>
      <c r="CX120" s="886"/>
      <c r="CY120" s="886"/>
      <c r="CZ120" s="886"/>
      <c r="DA120" s="886"/>
      <c r="DB120" s="886"/>
      <c r="DC120" s="886"/>
      <c r="DD120" s="886"/>
      <c r="DE120" s="886"/>
      <c r="DF120" s="887"/>
      <c r="DG120" s="874">
        <v>17382748</v>
      </c>
      <c r="DH120" s="855"/>
      <c r="DI120" s="855"/>
      <c r="DJ120" s="855"/>
      <c r="DK120" s="855"/>
      <c r="DL120" s="855">
        <v>17140074</v>
      </c>
      <c r="DM120" s="855"/>
      <c r="DN120" s="855"/>
      <c r="DO120" s="855"/>
      <c r="DP120" s="855"/>
      <c r="DQ120" s="855">
        <v>15018627</v>
      </c>
      <c r="DR120" s="855"/>
      <c r="DS120" s="855"/>
      <c r="DT120" s="855"/>
      <c r="DU120" s="855"/>
      <c r="DV120" s="856">
        <v>67.8</v>
      </c>
      <c r="DW120" s="856"/>
      <c r="DX120" s="856"/>
      <c r="DY120" s="856"/>
      <c r="DZ120" s="857"/>
    </row>
    <row r="121" spans="1:130" s="224" customFormat="1" ht="26.25" customHeight="1" x14ac:dyDescent="0.15">
      <c r="A121" s="833"/>
      <c r="B121" s="834"/>
      <c r="C121" s="876" t="s">
        <v>452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453</v>
      </c>
      <c r="BA121" s="765"/>
      <c r="BB121" s="765"/>
      <c r="BC121" s="765"/>
      <c r="BD121" s="765"/>
      <c r="BE121" s="765"/>
      <c r="BF121" s="765"/>
      <c r="BG121" s="765"/>
      <c r="BH121" s="765"/>
      <c r="BI121" s="765"/>
      <c r="BJ121" s="765"/>
      <c r="BK121" s="765"/>
      <c r="BL121" s="765"/>
      <c r="BM121" s="765"/>
      <c r="BN121" s="765"/>
      <c r="BO121" s="765"/>
      <c r="BP121" s="766"/>
      <c r="BQ121" s="829">
        <v>8910358</v>
      </c>
      <c r="BR121" s="830"/>
      <c r="BS121" s="830"/>
      <c r="BT121" s="830"/>
      <c r="BU121" s="830"/>
      <c r="BV121" s="830">
        <v>8604433</v>
      </c>
      <c r="BW121" s="830"/>
      <c r="BX121" s="830"/>
      <c r="BY121" s="830"/>
      <c r="BZ121" s="830"/>
      <c r="CA121" s="830">
        <v>8182721</v>
      </c>
      <c r="CB121" s="830"/>
      <c r="CC121" s="830"/>
      <c r="CD121" s="830"/>
      <c r="CE121" s="830"/>
      <c r="CF121" s="888">
        <v>36.9</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15">
      <c r="A122" s="833"/>
      <c r="B122" s="834"/>
      <c r="C122" s="828" t="s">
        <v>435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454</v>
      </c>
      <c r="BA122" s="852"/>
      <c r="BB122" s="852"/>
      <c r="BC122" s="852"/>
      <c r="BD122" s="852"/>
      <c r="BE122" s="852"/>
      <c r="BF122" s="852"/>
      <c r="BG122" s="852"/>
      <c r="BH122" s="852"/>
      <c r="BI122" s="852"/>
      <c r="BJ122" s="852"/>
      <c r="BK122" s="852"/>
      <c r="BL122" s="852"/>
      <c r="BM122" s="852"/>
      <c r="BN122" s="852"/>
      <c r="BO122" s="852"/>
      <c r="BP122" s="853"/>
      <c r="BQ122" s="892">
        <v>60013655</v>
      </c>
      <c r="BR122" s="858"/>
      <c r="BS122" s="858"/>
      <c r="BT122" s="858"/>
      <c r="BU122" s="858"/>
      <c r="BV122" s="858">
        <v>57162778</v>
      </c>
      <c r="BW122" s="858"/>
      <c r="BX122" s="858"/>
      <c r="BY122" s="858"/>
      <c r="BZ122" s="858"/>
      <c r="CA122" s="858">
        <v>54539837</v>
      </c>
      <c r="CB122" s="858"/>
      <c r="CC122" s="858"/>
      <c r="CD122" s="858"/>
      <c r="CE122" s="858"/>
      <c r="CF122" s="859">
        <v>246.3</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15">
      <c r="A123" s="833"/>
      <c r="B123" s="834"/>
      <c r="C123" s="828" t="s">
        <v>441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455</v>
      </c>
      <c r="BP123" s="891"/>
      <c r="BQ123" s="845">
        <v>82269834</v>
      </c>
      <c r="BR123" s="846"/>
      <c r="BS123" s="846"/>
      <c r="BT123" s="846"/>
      <c r="BU123" s="846"/>
      <c r="BV123" s="846">
        <v>80129432</v>
      </c>
      <c r="BW123" s="846"/>
      <c r="BX123" s="846"/>
      <c r="BY123" s="846"/>
      <c r="BZ123" s="846"/>
      <c r="CA123" s="846">
        <v>77697832</v>
      </c>
      <c r="CB123" s="846"/>
      <c r="CC123" s="846"/>
      <c r="CD123" s="846"/>
      <c r="CE123" s="846"/>
      <c r="CF123" s="761"/>
      <c r="CG123" s="762"/>
      <c r="CH123" s="762"/>
      <c r="CI123" s="762"/>
      <c r="CJ123" s="847"/>
      <c r="CK123" s="882"/>
      <c r="CL123" s="868"/>
      <c r="CM123" s="868"/>
      <c r="CN123" s="868"/>
      <c r="CO123" s="869"/>
      <c r="CP123" s="848" t="s">
        <v>392</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444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35.5</v>
      </c>
      <c r="BR124" s="844"/>
      <c r="BS124" s="844"/>
      <c r="BT124" s="844"/>
      <c r="BU124" s="844"/>
      <c r="BV124" s="844">
        <v>26</v>
      </c>
      <c r="BW124" s="844"/>
      <c r="BX124" s="844"/>
      <c r="BY124" s="844"/>
      <c r="BZ124" s="844"/>
      <c r="CA124" s="844">
        <v>11.4</v>
      </c>
      <c r="CB124" s="844"/>
      <c r="CC124" s="844"/>
      <c r="CD124" s="844"/>
      <c r="CE124" s="844"/>
      <c r="CF124" s="739"/>
      <c r="CG124" s="740"/>
      <c r="CH124" s="740"/>
      <c r="CI124" s="740"/>
      <c r="CJ124" s="875"/>
      <c r="CK124" s="883"/>
      <c r="CL124" s="883"/>
      <c r="CM124" s="883"/>
      <c r="CN124" s="883"/>
      <c r="CO124" s="884"/>
      <c r="CP124" s="848" t="s">
        <v>457</v>
      </c>
      <c r="CQ124" s="849"/>
      <c r="CR124" s="849"/>
      <c r="CS124" s="849"/>
      <c r="CT124" s="849"/>
      <c r="CU124" s="849"/>
      <c r="CV124" s="849"/>
      <c r="CW124" s="849"/>
      <c r="CX124" s="849"/>
      <c r="CY124" s="849"/>
      <c r="CZ124" s="849"/>
      <c r="DA124" s="849"/>
      <c r="DB124" s="849"/>
      <c r="DC124" s="849"/>
      <c r="DD124" s="849"/>
      <c r="DE124" s="849"/>
      <c r="DF124" s="850"/>
      <c r="DG124" s="776">
        <v>1887758</v>
      </c>
      <c r="DH124" s="777"/>
      <c r="DI124" s="777"/>
      <c r="DJ124" s="777"/>
      <c r="DK124" s="778"/>
      <c r="DL124" s="779">
        <v>1532750</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458</v>
      </c>
      <c r="CL125" s="865"/>
      <c r="CM125" s="865"/>
      <c r="CN125" s="865"/>
      <c r="CO125" s="866"/>
      <c r="CP125" s="873" t="s">
        <v>459</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9280</v>
      </c>
      <c r="AB126" s="793"/>
      <c r="AC126" s="793"/>
      <c r="AD126" s="793"/>
      <c r="AE126" s="794"/>
      <c r="AF126" s="795">
        <v>9280</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460</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461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331</v>
      </c>
      <c r="AB127" s="793"/>
      <c r="AC127" s="793"/>
      <c r="AD127" s="793"/>
      <c r="AE127" s="794"/>
      <c r="AF127" s="795">
        <v>270</v>
      </c>
      <c r="AG127" s="793"/>
      <c r="AH127" s="793"/>
      <c r="AI127" s="793"/>
      <c r="AJ127" s="794"/>
      <c r="AK127" s="795">
        <v>60</v>
      </c>
      <c r="AL127" s="793"/>
      <c r="AM127" s="793"/>
      <c r="AN127" s="793"/>
      <c r="AO127" s="794"/>
      <c r="AP127" s="837">
        <v>0</v>
      </c>
      <c r="AQ127" s="838"/>
      <c r="AR127" s="838"/>
      <c r="AS127" s="838"/>
      <c r="AT127" s="839"/>
      <c r="AU127" s="226"/>
      <c r="AV127" s="226"/>
      <c r="AW127" s="226"/>
      <c r="AX127" s="854" t="s">
        <v>462</v>
      </c>
      <c r="AY127" s="825"/>
      <c r="AZ127" s="825"/>
      <c r="BA127" s="825"/>
      <c r="BB127" s="825"/>
      <c r="BC127" s="825"/>
      <c r="BD127" s="825"/>
      <c r="BE127" s="826"/>
      <c r="BF127" s="824" t="s">
        <v>463</v>
      </c>
      <c r="BG127" s="825"/>
      <c r="BH127" s="825"/>
      <c r="BI127" s="825"/>
      <c r="BJ127" s="825"/>
      <c r="BK127" s="825"/>
      <c r="BL127" s="826"/>
      <c r="BM127" s="824" t="s">
        <v>464</v>
      </c>
      <c r="BN127" s="825"/>
      <c r="BO127" s="825"/>
      <c r="BP127" s="825"/>
      <c r="BQ127" s="825"/>
      <c r="BR127" s="825"/>
      <c r="BS127" s="826"/>
      <c r="BT127" s="824" t="s">
        <v>465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466</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468</v>
      </c>
      <c r="X128" s="811"/>
      <c r="Y128" s="811"/>
      <c r="Z128" s="812"/>
      <c r="AA128" s="813">
        <v>880692</v>
      </c>
      <c r="AB128" s="814"/>
      <c r="AC128" s="814"/>
      <c r="AD128" s="814"/>
      <c r="AE128" s="815"/>
      <c r="AF128" s="816">
        <v>966993</v>
      </c>
      <c r="AG128" s="814"/>
      <c r="AH128" s="814"/>
      <c r="AI128" s="814"/>
      <c r="AJ128" s="815"/>
      <c r="AK128" s="816">
        <v>746350</v>
      </c>
      <c r="AL128" s="814"/>
      <c r="AM128" s="814"/>
      <c r="AN128" s="814"/>
      <c r="AO128" s="815"/>
      <c r="AP128" s="817"/>
      <c r="AQ128" s="818"/>
      <c r="AR128" s="818"/>
      <c r="AS128" s="818"/>
      <c r="AT128" s="819"/>
      <c r="AU128" s="226"/>
      <c r="AV128" s="226"/>
      <c r="AW128" s="226"/>
      <c r="AX128" s="820" t="s">
        <v>469</v>
      </c>
      <c r="AY128" s="821"/>
      <c r="AZ128" s="821"/>
      <c r="BA128" s="821"/>
      <c r="BB128" s="821"/>
      <c r="BC128" s="821"/>
      <c r="BD128" s="821"/>
      <c r="BE128" s="822"/>
      <c r="BF128" s="799" t="s">
        <v>122</v>
      </c>
      <c r="BG128" s="800"/>
      <c r="BH128" s="800"/>
      <c r="BI128" s="800"/>
      <c r="BJ128" s="800"/>
      <c r="BK128" s="800"/>
      <c r="BL128" s="823"/>
      <c r="BM128" s="799">
        <v>11.93</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470</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471</v>
      </c>
      <c r="X129" s="790"/>
      <c r="Y129" s="790"/>
      <c r="Z129" s="791"/>
      <c r="AA129" s="792">
        <v>27981343</v>
      </c>
      <c r="AB129" s="793"/>
      <c r="AC129" s="793"/>
      <c r="AD129" s="793"/>
      <c r="AE129" s="794"/>
      <c r="AF129" s="795">
        <v>27427814</v>
      </c>
      <c r="AG129" s="793"/>
      <c r="AH129" s="793"/>
      <c r="AI129" s="793"/>
      <c r="AJ129" s="794"/>
      <c r="AK129" s="795">
        <v>27544659</v>
      </c>
      <c r="AL129" s="793"/>
      <c r="AM129" s="793"/>
      <c r="AN129" s="793"/>
      <c r="AO129" s="794"/>
      <c r="AP129" s="796"/>
      <c r="AQ129" s="797"/>
      <c r="AR129" s="797"/>
      <c r="AS129" s="797"/>
      <c r="AT129" s="798"/>
      <c r="AU129" s="227"/>
      <c r="AV129" s="227"/>
      <c r="AW129" s="227"/>
      <c r="AX129" s="764" t="s">
        <v>472</v>
      </c>
      <c r="AY129" s="765"/>
      <c r="AZ129" s="765"/>
      <c r="BA129" s="765"/>
      <c r="BB129" s="765"/>
      <c r="BC129" s="765"/>
      <c r="BD129" s="765"/>
      <c r="BE129" s="766"/>
      <c r="BF129" s="783" t="s">
        <v>122</v>
      </c>
      <c r="BG129" s="784"/>
      <c r="BH129" s="784"/>
      <c r="BI129" s="784"/>
      <c r="BJ129" s="784"/>
      <c r="BK129" s="784"/>
      <c r="BL129" s="785"/>
      <c r="BM129" s="783">
        <v>16.93</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474</v>
      </c>
      <c r="X130" s="790"/>
      <c r="Y130" s="790"/>
      <c r="Z130" s="791"/>
      <c r="AA130" s="792">
        <v>5525671</v>
      </c>
      <c r="AB130" s="793"/>
      <c r="AC130" s="793"/>
      <c r="AD130" s="793"/>
      <c r="AE130" s="794"/>
      <c r="AF130" s="795">
        <v>5444632</v>
      </c>
      <c r="AG130" s="793"/>
      <c r="AH130" s="793"/>
      <c r="AI130" s="793"/>
      <c r="AJ130" s="794"/>
      <c r="AK130" s="795">
        <v>5398313</v>
      </c>
      <c r="AL130" s="793"/>
      <c r="AM130" s="793"/>
      <c r="AN130" s="793"/>
      <c r="AO130" s="794"/>
      <c r="AP130" s="796"/>
      <c r="AQ130" s="797"/>
      <c r="AR130" s="797"/>
      <c r="AS130" s="797"/>
      <c r="AT130" s="798"/>
      <c r="AU130" s="227"/>
      <c r="AV130" s="227"/>
      <c r="AW130" s="227"/>
      <c r="AX130" s="764" t="s">
        <v>475</v>
      </c>
      <c r="AY130" s="765"/>
      <c r="AZ130" s="765"/>
      <c r="BA130" s="765"/>
      <c r="BB130" s="765"/>
      <c r="BC130" s="765"/>
      <c r="BD130" s="765"/>
      <c r="BE130" s="766"/>
      <c r="BF130" s="767">
        <v>9.6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476</v>
      </c>
      <c r="X131" s="774"/>
      <c r="Y131" s="774"/>
      <c r="Z131" s="775"/>
      <c r="AA131" s="776">
        <v>22455672</v>
      </c>
      <c r="AB131" s="777"/>
      <c r="AC131" s="777"/>
      <c r="AD131" s="777"/>
      <c r="AE131" s="778"/>
      <c r="AF131" s="779">
        <v>21983182</v>
      </c>
      <c r="AG131" s="777"/>
      <c r="AH131" s="777"/>
      <c r="AI131" s="777"/>
      <c r="AJ131" s="778"/>
      <c r="AK131" s="779">
        <v>22146346</v>
      </c>
      <c r="AL131" s="777"/>
      <c r="AM131" s="777"/>
      <c r="AN131" s="777"/>
      <c r="AO131" s="778"/>
      <c r="AP131" s="780"/>
      <c r="AQ131" s="781"/>
      <c r="AR131" s="781"/>
      <c r="AS131" s="781"/>
      <c r="AT131" s="782"/>
      <c r="AU131" s="227"/>
      <c r="AV131" s="227"/>
      <c r="AW131" s="227"/>
      <c r="AX131" s="742" t="s">
        <v>477</v>
      </c>
      <c r="AY131" s="743"/>
      <c r="AZ131" s="743"/>
      <c r="BA131" s="743"/>
      <c r="BB131" s="743"/>
      <c r="BC131" s="743"/>
      <c r="BD131" s="743"/>
      <c r="BE131" s="744"/>
      <c r="BF131" s="745">
        <v>11.4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479</v>
      </c>
      <c r="W132" s="755"/>
      <c r="X132" s="755"/>
      <c r="Y132" s="755"/>
      <c r="Z132" s="756"/>
      <c r="AA132" s="757">
        <v>9.9605562489999997</v>
      </c>
      <c r="AB132" s="758"/>
      <c r="AC132" s="758"/>
      <c r="AD132" s="758"/>
      <c r="AE132" s="759"/>
      <c r="AF132" s="760">
        <v>10.284638770000001</v>
      </c>
      <c r="AG132" s="758"/>
      <c r="AH132" s="758"/>
      <c r="AI132" s="758"/>
      <c r="AJ132" s="759"/>
      <c r="AK132" s="760">
        <v>8.7562938710000005</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480</v>
      </c>
      <c r="W133" s="734"/>
      <c r="X133" s="734"/>
      <c r="Y133" s="734"/>
      <c r="Z133" s="735"/>
      <c r="AA133" s="736">
        <v>7.9</v>
      </c>
      <c r="AB133" s="737"/>
      <c r="AC133" s="737"/>
      <c r="AD133" s="737"/>
      <c r="AE133" s="738"/>
      <c r="AF133" s="736">
        <v>9.4</v>
      </c>
      <c r="AG133" s="737"/>
      <c r="AH133" s="737"/>
      <c r="AI133" s="737"/>
      <c r="AJ133" s="738"/>
      <c r="AK133" s="736">
        <v>9.6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0tnE86MQyFBsd0dF5igMgZ1UJ3H7slMZYy5A2nnDwfndL5jj+fIq9up4zpUIaQJ3zL99bLuOvvunjsnhJ5utbA==" saltValue="c8yhfljsgG51TeQ9ePSBs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481</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lXeltG5bFuY1VGugnjM5VwSkJ2ViE7Q8KFHal5TK998cym/mgD7lLXxVYHeoPBwHcTIUpjFEz66Ayy52Zm7EzQ==" saltValue="oFBlPJMyu5z7TDJPY8Kn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K3g95NoHl5qfdN7gKX9mazxU2pm8+LDK3vpC5zUJsjAA5j65grgFER5Sc+XYlpyc5fYBJ2LwmyH0Nj0UAei6Q==" saltValue="UwnRn99KVrGCJh+rApfy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483</v>
      </c>
      <c r="AL6" s="260"/>
      <c r="AM6" s="260"/>
      <c r="AN6" s="260"/>
    </row>
    <row r="7" spans="1:46" ht="13.5" customHeight="1" x14ac:dyDescent="0.15">
      <c r="A7" s="259"/>
      <c r="AK7" s="262"/>
      <c r="AL7" s="263"/>
      <c r="AM7" s="263"/>
      <c r="AN7" s="264"/>
      <c r="AO7" s="1131" t="s">
        <v>484</v>
      </c>
      <c r="AP7" s="265"/>
      <c r="AQ7" s="266" t="s">
        <v>485</v>
      </c>
      <c r="AR7" s="267"/>
    </row>
    <row r="8" spans="1:46" x14ac:dyDescent="0.15">
      <c r="A8" s="259"/>
      <c r="AK8" s="268"/>
      <c r="AL8" s="269"/>
      <c r="AM8" s="269"/>
      <c r="AN8" s="270"/>
      <c r="AO8" s="1132"/>
      <c r="AP8" s="271" t="s">
        <v>486</v>
      </c>
      <c r="AQ8" s="272" t="s">
        <v>487</v>
      </c>
      <c r="AR8" s="273" t="s">
        <v>488</v>
      </c>
    </row>
    <row r="9" spans="1:46" x14ac:dyDescent="0.15">
      <c r="A9" s="259"/>
      <c r="AK9" s="1143" t="s">
        <v>489</v>
      </c>
      <c r="AL9" s="1144"/>
      <c r="AM9" s="1144"/>
      <c r="AN9" s="1145"/>
      <c r="AO9" s="274">
        <v>8384027</v>
      </c>
      <c r="AP9" s="274">
        <v>95135</v>
      </c>
      <c r="AQ9" s="275">
        <v>73824</v>
      </c>
      <c r="AR9" s="276">
        <v>28.9</v>
      </c>
    </row>
    <row r="10" spans="1:46" ht="13.5" customHeight="1" x14ac:dyDescent="0.15">
      <c r="A10" s="259"/>
      <c r="AK10" s="1143" t="s">
        <v>490</v>
      </c>
      <c r="AL10" s="1144"/>
      <c r="AM10" s="1144"/>
      <c r="AN10" s="1145"/>
      <c r="AO10" s="277">
        <v>10348</v>
      </c>
      <c r="AP10" s="277">
        <v>117</v>
      </c>
      <c r="AQ10" s="278">
        <v>6244</v>
      </c>
      <c r="AR10" s="279">
        <v>-98.1</v>
      </c>
    </row>
    <row r="11" spans="1:46" ht="13.5" customHeight="1" x14ac:dyDescent="0.15">
      <c r="A11" s="259"/>
      <c r="AK11" s="1143" t="s">
        <v>491</v>
      </c>
      <c r="AL11" s="1144"/>
      <c r="AM11" s="1144"/>
      <c r="AN11" s="1145"/>
      <c r="AO11" s="277">
        <v>14554</v>
      </c>
      <c r="AP11" s="277">
        <v>165</v>
      </c>
      <c r="AQ11" s="278">
        <v>1048</v>
      </c>
      <c r="AR11" s="279">
        <v>-84.3</v>
      </c>
    </row>
    <row r="12" spans="1:46" ht="13.5" customHeight="1" x14ac:dyDescent="0.15">
      <c r="A12" s="259"/>
      <c r="AK12" s="1143" t="s">
        <v>492</v>
      </c>
      <c r="AL12" s="1144"/>
      <c r="AM12" s="1144"/>
      <c r="AN12" s="1145"/>
      <c r="AO12" s="277" t="s">
        <v>493</v>
      </c>
      <c r="AP12" s="277" t="s">
        <v>493</v>
      </c>
      <c r="AQ12" s="278">
        <v>8</v>
      </c>
      <c r="AR12" s="279" t="s">
        <v>493</v>
      </c>
    </row>
    <row r="13" spans="1:46" ht="13.5" customHeight="1" x14ac:dyDescent="0.15">
      <c r="A13" s="259"/>
      <c r="AK13" s="1143" t="s">
        <v>494</v>
      </c>
      <c r="AL13" s="1144"/>
      <c r="AM13" s="1144"/>
      <c r="AN13" s="1145"/>
      <c r="AO13" s="277">
        <v>237538</v>
      </c>
      <c r="AP13" s="277">
        <v>2695</v>
      </c>
      <c r="AQ13" s="278">
        <v>2350</v>
      </c>
      <c r="AR13" s="279">
        <v>14.7</v>
      </c>
    </row>
    <row r="14" spans="1:46" ht="13.5" customHeight="1" x14ac:dyDescent="0.15">
      <c r="A14" s="259"/>
      <c r="AK14" s="1143" t="s">
        <v>495</v>
      </c>
      <c r="AL14" s="1144"/>
      <c r="AM14" s="1144"/>
      <c r="AN14" s="1145"/>
      <c r="AO14" s="277">
        <v>46780</v>
      </c>
      <c r="AP14" s="277">
        <v>531</v>
      </c>
      <c r="AQ14" s="278">
        <v>1698</v>
      </c>
      <c r="AR14" s="279">
        <v>-68.7</v>
      </c>
    </row>
    <row r="15" spans="1:46" ht="13.5" customHeight="1" x14ac:dyDescent="0.15">
      <c r="A15" s="259"/>
      <c r="AK15" s="1146" t="s">
        <v>496</v>
      </c>
      <c r="AL15" s="1147"/>
      <c r="AM15" s="1147"/>
      <c r="AN15" s="1148"/>
      <c r="AO15" s="277">
        <v>-438000</v>
      </c>
      <c r="AP15" s="277">
        <v>-4970</v>
      </c>
      <c r="AQ15" s="278">
        <v>-3564</v>
      </c>
      <c r="AR15" s="279">
        <v>39.5</v>
      </c>
    </row>
    <row r="16" spans="1:46" x14ac:dyDescent="0.15">
      <c r="A16" s="259"/>
      <c r="AK16" s="1146" t="s">
        <v>177</v>
      </c>
      <c r="AL16" s="1147"/>
      <c r="AM16" s="1147"/>
      <c r="AN16" s="1148"/>
      <c r="AO16" s="277">
        <v>8255247</v>
      </c>
      <c r="AP16" s="277">
        <v>93673</v>
      </c>
      <c r="AQ16" s="278">
        <v>81608</v>
      </c>
      <c r="AR16" s="279">
        <v>14.8</v>
      </c>
    </row>
    <row r="17" spans="1:46" x14ac:dyDescent="0.15">
      <c r="A17" s="259"/>
    </row>
    <row r="18" spans="1:46" x14ac:dyDescent="0.15">
      <c r="A18" s="259"/>
      <c r="AQ18" s="280"/>
      <c r="AR18" s="280"/>
    </row>
    <row r="19" spans="1:46" x14ac:dyDescent="0.15">
      <c r="A19" s="259"/>
      <c r="AK19" s="255" t="s">
        <v>497</v>
      </c>
    </row>
    <row r="20" spans="1:46" x14ac:dyDescent="0.15">
      <c r="A20" s="259"/>
      <c r="AK20" s="281"/>
      <c r="AL20" s="282"/>
      <c r="AM20" s="282"/>
      <c r="AN20" s="283"/>
      <c r="AO20" s="284" t="s">
        <v>498</v>
      </c>
      <c r="AP20" s="285" t="s">
        <v>499</v>
      </c>
      <c r="AQ20" s="286" t="s">
        <v>500</v>
      </c>
      <c r="AR20" s="287"/>
    </row>
    <row r="21" spans="1:46" s="260" customFormat="1" x14ac:dyDescent="0.15">
      <c r="A21" s="288"/>
      <c r="AK21" s="1149" t="s">
        <v>501</v>
      </c>
      <c r="AL21" s="1150"/>
      <c r="AM21" s="1150"/>
      <c r="AN21" s="1151"/>
      <c r="AO21" s="289">
        <v>9.93</v>
      </c>
      <c r="AP21" s="290">
        <v>7.59</v>
      </c>
      <c r="AQ21" s="291">
        <v>2.34</v>
      </c>
      <c r="AS21" s="292"/>
      <c r="AT21" s="288"/>
    </row>
    <row r="22" spans="1:46" s="260" customFormat="1" x14ac:dyDescent="0.15">
      <c r="A22" s="288"/>
      <c r="AK22" s="1149" t="s">
        <v>502</v>
      </c>
      <c r="AL22" s="1150"/>
      <c r="AM22" s="1150"/>
      <c r="AN22" s="1151"/>
      <c r="AO22" s="293">
        <v>96.4</v>
      </c>
      <c r="AP22" s="294">
        <v>98.2</v>
      </c>
      <c r="AQ22" s="295">
        <v>-1.8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505</v>
      </c>
      <c r="AL29" s="260"/>
      <c r="AM29" s="260"/>
      <c r="AN29" s="260"/>
      <c r="AS29" s="302"/>
    </row>
    <row r="30" spans="1:46" ht="13.5" customHeight="1" x14ac:dyDescent="0.15">
      <c r="A30" s="259"/>
      <c r="AK30" s="262"/>
      <c r="AL30" s="263"/>
      <c r="AM30" s="263"/>
      <c r="AN30" s="264"/>
      <c r="AO30" s="1131" t="s">
        <v>484</v>
      </c>
      <c r="AP30" s="265"/>
      <c r="AQ30" s="266" t="s">
        <v>485</v>
      </c>
      <c r="AR30" s="267"/>
    </row>
    <row r="31" spans="1:46" x14ac:dyDescent="0.15">
      <c r="A31" s="259"/>
      <c r="AK31" s="268"/>
      <c r="AL31" s="269"/>
      <c r="AM31" s="269"/>
      <c r="AN31" s="270"/>
      <c r="AO31" s="1132"/>
      <c r="AP31" s="271" t="s">
        <v>486</v>
      </c>
      <c r="AQ31" s="272" t="s">
        <v>487</v>
      </c>
      <c r="AR31" s="273" t="s">
        <v>488</v>
      </c>
    </row>
    <row r="32" spans="1:46" ht="27" customHeight="1" x14ac:dyDescent="0.15">
      <c r="A32" s="259"/>
      <c r="AK32" s="1133" t="s">
        <v>506</v>
      </c>
      <c r="AL32" s="1134"/>
      <c r="AM32" s="1134"/>
      <c r="AN32" s="1135"/>
      <c r="AO32" s="303">
        <v>6636283</v>
      </c>
      <c r="AP32" s="303">
        <v>75303</v>
      </c>
      <c r="AQ32" s="304">
        <v>42992</v>
      </c>
      <c r="AR32" s="305">
        <v>75.2</v>
      </c>
    </row>
    <row r="33" spans="1:46" ht="13.5" customHeight="1" x14ac:dyDescent="0.15">
      <c r="A33" s="259"/>
      <c r="AK33" s="1133" t="s">
        <v>507</v>
      </c>
      <c r="AL33" s="1134"/>
      <c r="AM33" s="1134"/>
      <c r="AN33" s="1135"/>
      <c r="AO33" s="303" t="s">
        <v>493</v>
      </c>
      <c r="AP33" s="303" t="s">
        <v>493</v>
      </c>
      <c r="AQ33" s="304" t="s">
        <v>493</v>
      </c>
      <c r="AR33" s="305" t="s">
        <v>493</v>
      </c>
    </row>
    <row r="34" spans="1:46" ht="27" customHeight="1" x14ac:dyDescent="0.15">
      <c r="A34" s="259"/>
      <c r="AK34" s="1133" t="s">
        <v>508</v>
      </c>
      <c r="AL34" s="1134"/>
      <c r="AM34" s="1134"/>
      <c r="AN34" s="1135"/>
      <c r="AO34" s="303" t="s">
        <v>493</v>
      </c>
      <c r="AP34" s="303" t="s">
        <v>493</v>
      </c>
      <c r="AQ34" s="304">
        <v>43</v>
      </c>
      <c r="AR34" s="305" t="s">
        <v>493</v>
      </c>
    </row>
    <row r="35" spans="1:46" ht="27" customHeight="1" x14ac:dyDescent="0.15">
      <c r="A35" s="259"/>
      <c r="AK35" s="1133" t="s">
        <v>509</v>
      </c>
      <c r="AL35" s="1134"/>
      <c r="AM35" s="1134"/>
      <c r="AN35" s="1135"/>
      <c r="AO35" s="303">
        <v>1191025</v>
      </c>
      <c r="AP35" s="303">
        <v>13515</v>
      </c>
      <c r="AQ35" s="304">
        <v>11969</v>
      </c>
      <c r="AR35" s="305">
        <v>12.9</v>
      </c>
    </row>
    <row r="36" spans="1:46" ht="27" customHeight="1" x14ac:dyDescent="0.15">
      <c r="A36" s="259"/>
      <c r="AK36" s="1133" t="s">
        <v>510</v>
      </c>
      <c r="AL36" s="1134"/>
      <c r="AM36" s="1134"/>
      <c r="AN36" s="1135"/>
      <c r="AO36" s="303">
        <v>253377</v>
      </c>
      <c r="AP36" s="303">
        <v>2875</v>
      </c>
      <c r="AQ36" s="304">
        <v>2138</v>
      </c>
      <c r="AR36" s="305">
        <v>34.5</v>
      </c>
    </row>
    <row r="37" spans="1:46" ht="13.5" customHeight="1" x14ac:dyDescent="0.15">
      <c r="A37" s="259"/>
      <c r="AK37" s="1133" t="s">
        <v>511</v>
      </c>
      <c r="AL37" s="1134"/>
      <c r="AM37" s="1134"/>
      <c r="AN37" s="1135"/>
      <c r="AO37" s="303">
        <v>60</v>
      </c>
      <c r="AP37" s="303">
        <v>1</v>
      </c>
      <c r="AQ37" s="304">
        <v>592</v>
      </c>
      <c r="AR37" s="305">
        <v>-99.8</v>
      </c>
    </row>
    <row r="38" spans="1:46" ht="27" customHeight="1" x14ac:dyDescent="0.15">
      <c r="A38" s="259"/>
      <c r="AK38" s="1136" t="s">
        <v>512</v>
      </c>
      <c r="AL38" s="1137"/>
      <c r="AM38" s="1137"/>
      <c r="AN38" s="1138"/>
      <c r="AO38" s="306">
        <v>3117</v>
      </c>
      <c r="AP38" s="306">
        <v>35</v>
      </c>
      <c r="AQ38" s="307">
        <v>2</v>
      </c>
      <c r="AR38" s="295">
        <v>1650</v>
      </c>
      <c r="AS38" s="302"/>
    </row>
    <row r="39" spans="1:46" x14ac:dyDescent="0.15">
      <c r="A39" s="259"/>
      <c r="AK39" s="1136" t="s">
        <v>513</v>
      </c>
      <c r="AL39" s="1137"/>
      <c r="AM39" s="1137"/>
      <c r="AN39" s="1138"/>
      <c r="AO39" s="303">
        <v>-746350</v>
      </c>
      <c r="AP39" s="303">
        <v>-8469</v>
      </c>
      <c r="AQ39" s="304">
        <v>-5777</v>
      </c>
      <c r="AR39" s="305">
        <v>46.6</v>
      </c>
      <c r="AS39" s="302"/>
    </row>
    <row r="40" spans="1:46" ht="27" customHeight="1" x14ac:dyDescent="0.15">
      <c r="A40" s="259"/>
      <c r="AK40" s="1133" t="s">
        <v>514</v>
      </c>
      <c r="AL40" s="1134"/>
      <c r="AM40" s="1134"/>
      <c r="AN40" s="1135"/>
      <c r="AO40" s="303">
        <v>-5398313</v>
      </c>
      <c r="AP40" s="303">
        <v>-61255</v>
      </c>
      <c r="AQ40" s="304">
        <v>-36457</v>
      </c>
      <c r="AR40" s="305">
        <v>68</v>
      </c>
      <c r="AS40" s="302"/>
    </row>
    <row r="41" spans="1:46" x14ac:dyDescent="0.15">
      <c r="A41" s="259"/>
      <c r="AK41" s="1139" t="s">
        <v>287</v>
      </c>
      <c r="AL41" s="1140"/>
      <c r="AM41" s="1140"/>
      <c r="AN41" s="1141"/>
      <c r="AO41" s="303">
        <v>1939199</v>
      </c>
      <c r="AP41" s="303">
        <v>22004</v>
      </c>
      <c r="AQ41" s="304">
        <v>15502</v>
      </c>
      <c r="AR41" s="305">
        <v>41.9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515</v>
      </c>
    </row>
    <row r="48" spans="1:46" x14ac:dyDescent="0.15">
      <c r="A48" s="259"/>
      <c r="AK48" s="313" t="s">
        <v>516</v>
      </c>
      <c r="AL48" s="313"/>
      <c r="AM48" s="313"/>
      <c r="AN48" s="313"/>
      <c r="AO48" s="313"/>
      <c r="AP48" s="313"/>
      <c r="AQ48" s="314"/>
      <c r="AR48" s="313"/>
    </row>
    <row r="49" spans="1:44" ht="13.5" customHeight="1" x14ac:dyDescent="0.15">
      <c r="A49" s="259"/>
      <c r="AK49" s="315"/>
      <c r="AL49" s="316"/>
      <c r="AM49" s="1126" t="s">
        <v>484</v>
      </c>
      <c r="AN49" s="1128" t="s">
        <v>517</v>
      </c>
      <c r="AO49" s="1129"/>
      <c r="AP49" s="1129"/>
      <c r="AQ49" s="1129"/>
      <c r="AR49" s="1130"/>
    </row>
    <row r="50" spans="1:44" x14ac:dyDescent="0.15">
      <c r="A50" s="259"/>
      <c r="AK50" s="317"/>
      <c r="AL50" s="318"/>
      <c r="AM50" s="1127"/>
      <c r="AN50" s="319" t="s">
        <v>518</v>
      </c>
      <c r="AO50" s="320" t="s">
        <v>519</v>
      </c>
      <c r="AP50" s="321" t="s">
        <v>520</v>
      </c>
      <c r="AQ50" s="322" t="s">
        <v>521</v>
      </c>
      <c r="AR50" s="323" t="s">
        <v>522</v>
      </c>
    </row>
    <row r="51" spans="1:44" x14ac:dyDescent="0.15">
      <c r="A51" s="259"/>
      <c r="AK51" s="315" t="s">
        <v>523</v>
      </c>
      <c r="AL51" s="316"/>
      <c r="AM51" s="324">
        <v>7357297</v>
      </c>
      <c r="AN51" s="325">
        <v>79035</v>
      </c>
      <c r="AO51" s="326">
        <v>17.5</v>
      </c>
      <c r="AP51" s="327">
        <v>62383</v>
      </c>
      <c r="AQ51" s="328">
        <v>14.1</v>
      </c>
      <c r="AR51" s="329">
        <v>3.4</v>
      </c>
    </row>
    <row r="52" spans="1:44" x14ac:dyDescent="0.15">
      <c r="A52" s="259"/>
      <c r="AK52" s="330"/>
      <c r="AL52" s="331" t="s">
        <v>524</v>
      </c>
      <c r="AM52" s="332">
        <v>4098760</v>
      </c>
      <c r="AN52" s="333">
        <v>44031</v>
      </c>
      <c r="AO52" s="334">
        <v>-5.4</v>
      </c>
      <c r="AP52" s="335">
        <v>35325</v>
      </c>
      <c r="AQ52" s="336">
        <v>7.6</v>
      </c>
      <c r="AR52" s="337">
        <v>-13</v>
      </c>
    </row>
    <row r="53" spans="1:44" x14ac:dyDescent="0.15">
      <c r="A53" s="259"/>
      <c r="AK53" s="315" t="s">
        <v>525</v>
      </c>
      <c r="AL53" s="316"/>
      <c r="AM53" s="324">
        <v>7693564</v>
      </c>
      <c r="AN53" s="325">
        <v>83618</v>
      </c>
      <c r="AO53" s="326">
        <v>5.8</v>
      </c>
      <c r="AP53" s="327">
        <v>63812</v>
      </c>
      <c r="AQ53" s="328">
        <v>2.2999999999999998</v>
      </c>
      <c r="AR53" s="329">
        <v>3.5</v>
      </c>
    </row>
    <row r="54" spans="1:44" x14ac:dyDescent="0.15">
      <c r="A54" s="259"/>
      <c r="AK54" s="330"/>
      <c r="AL54" s="331" t="s">
        <v>524</v>
      </c>
      <c r="AM54" s="332">
        <v>4125534</v>
      </c>
      <c r="AN54" s="333">
        <v>44838</v>
      </c>
      <c r="AO54" s="334">
        <v>1.8</v>
      </c>
      <c r="AP54" s="335">
        <v>33848</v>
      </c>
      <c r="AQ54" s="336">
        <v>-4.2</v>
      </c>
      <c r="AR54" s="337">
        <v>6</v>
      </c>
    </row>
    <row r="55" spans="1:44" x14ac:dyDescent="0.15">
      <c r="A55" s="259"/>
      <c r="AK55" s="315" t="s">
        <v>526</v>
      </c>
      <c r="AL55" s="316"/>
      <c r="AM55" s="324">
        <v>4941602</v>
      </c>
      <c r="AN55" s="325">
        <v>54712</v>
      </c>
      <c r="AO55" s="326">
        <v>-34.6</v>
      </c>
      <c r="AP55" s="327">
        <v>54225</v>
      </c>
      <c r="AQ55" s="328">
        <v>-15</v>
      </c>
      <c r="AR55" s="329">
        <v>-19.600000000000001</v>
      </c>
    </row>
    <row r="56" spans="1:44" x14ac:dyDescent="0.15">
      <c r="A56" s="259"/>
      <c r="AK56" s="330"/>
      <c r="AL56" s="331" t="s">
        <v>524</v>
      </c>
      <c r="AM56" s="332">
        <v>2097297</v>
      </c>
      <c r="AN56" s="333">
        <v>23221</v>
      </c>
      <c r="AO56" s="334">
        <v>-48.2</v>
      </c>
      <c r="AP56" s="335">
        <v>27337</v>
      </c>
      <c r="AQ56" s="336">
        <v>-19.2</v>
      </c>
      <c r="AR56" s="337">
        <v>-29</v>
      </c>
    </row>
    <row r="57" spans="1:44" x14ac:dyDescent="0.15">
      <c r="A57" s="259"/>
      <c r="AK57" s="315" t="s">
        <v>527</v>
      </c>
      <c r="AL57" s="316"/>
      <c r="AM57" s="324">
        <v>4708262</v>
      </c>
      <c r="AN57" s="325">
        <v>52810</v>
      </c>
      <c r="AO57" s="326">
        <v>-3.5</v>
      </c>
      <c r="AP57" s="327">
        <v>54016</v>
      </c>
      <c r="AQ57" s="328">
        <v>-0.4</v>
      </c>
      <c r="AR57" s="329">
        <v>-3.1</v>
      </c>
    </row>
    <row r="58" spans="1:44" x14ac:dyDescent="0.15">
      <c r="A58" s="259"/>
      <c r="AK58" s="330"/>
      <c r="AL58" s="331" t="s">
        <v>524</v>
      </c>
      <c r="AM58" s="332">
        <v>2067132</v>
      </c>
      <c r="AN58" s="333">
        <v>23186</v>
      </c>
      <c r="AO58" s="334">
        <v>-0.2</v>
      </c>
      <c r="AP58" s="335">
        <v>28078</v>
      </c>
      <c r="AQ58" s="336">
        <v>2.7</v>
      </c>
      <c r="AR58" s="337">
        <v>-2.9</v>
      </c>
    </row>
    <row r="59" spans="1:44" x14ac:dyDescent="0.15">
      <c r="A59" s="259"/>
      <c r="AK59" s="315" t="s">
        <v>528</v>
      </c>
      <c r="AL59" s="316"/>
      <c r="AM59" s="324">
        <v>6671367</v>
      </c>
      <c r="AN59" s="325">
        <v>75701</v>
      </c>
      <c r="AO59" s="326">
        <v>43.3</v>
      </c>
      <c r="AP59" s="327">
        <v>52786</v>
      </c>
      <c r="AQ59" s="328">
        <v>-2.2999999999999998</v>
      </c>
      <c r="AR59" s="329">
        <v>45.6</v>
      </c>
    </row>
    <row r="60" spans="1:44" x14ac:dyDescent="0.15">
      <c r="A60" s="259"/>
      <c r="AK60" s="330"/>
      <c r="AL60" s="331" t="s">
        <v>524</v>
      </c>
      <c r="AM60" s="332">
        <v>3570961</v>
      </c>
      <c r="AN60" s="333">
        <v>40520</v>
      </c>
      <c r="AO60" s="334">
        <v>74.8</v>
      </c>
      <c r="AP60" s="335">
        <v>28742</v>
      </c>
      <c r="AQ60" s="336">
        <v>2.4</v>
      </c>
      <c r="AR60" s="337">
        <v>72.400000000000006</v>
      </c>
    </row>
    <row r="61" spans="1:44" x14ac:dyDescent="0.15">
      <c r="A61" s="259"/>
      <c r="AK61" s="315" t="s">
        <v>529</v>
      </c>
      <c r="AL61" s="338"/>
      <c r="AM61" s="324">
        <v>6274418</v>
      </c>
      <c r="AN61" s="325">
        <v>69175</v>
      </c>
      <c r="AO61" s="326">
        <v>5.7</v>
      </c>
      <c r="AP61" s="327">
        <v>57444</v>
      </c>
      <c r="AQ61" s="339">
        <v>-0.3</v>
      </c>
      <c r="AR61" s="329">
        <v>6</v>
      </c>
    </row>
    <row r="62" spans="1:44" x14ac:dyDescent="0.15">
      <c r="A62" s="259"/>
      <c r="AK62" s="330"/>
      <c r="AL62" s="331" t="s">
        <v>524</v>
      </c>
      <c r="AM62" s="332">
        <v>3191937</v>
      </c>
      <c r="AN62" s="333">
        <v>35159</v>
      </c>
      <c r="AO62" s="334">
        <v>4.5999999999999996</v>
      </c>
      <c r="AP62" s="335">
        <v>30666</v>
      </c>
      <c r="AQ62" s="336">
        <v>-2.1</v>
      </c>
      <c r="AR62" s="337">
        <v>6.7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oRLTpmtkIESpxBpm5CsmwUZWnUEI33P1BWnKD5SnmH6nyQNEJyzD2YJJ0qs8maPA4vvqU40W5EWNMHFJp3/hBg==" saltValue="Q7L/KTGZQs2lQxdGZW5p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481</v>
      </c>
    </row>
    <row r="121" spans="125:125" ht="13.5" hidden="1" customHeight="1" x14ac:dyDescent="0.15">
      <c r="DU121" s="253"/>
    </row>
  </sheetData>
  <sheetProtection algorithmName="SHA-512" hashValue="P9/DiXabVW+LnAdA5GryI43v517zg+wKmeG5fNrB8OZqfMMUkGmQrnxP6W4tA3pwistpWDp0e+wSXhGxgMB/hQ==" saltValue="MsDpZI2WJg/zEmach737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481</v>
      </c>
    </row>
  </sheetData>
  <sheetProtection algorithmName="SHA-512" hashValue="THRhw9HLIEacTY7Cfak9cnVlIP93RQHS6VoacNFnDYwDA8qKJSN6EqIliZFneN7nLIVdKdBvYJMygcxp5CSqFA==" saltValue="MSm7AVsqDAmkHeoFmSsC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52" t="s">
        <v>3</v>
      </c>
      <c r="D47" s="1152"/>
      <c r="E47" s="1153"/>
      <c r="F47" s="11">
        <v>21.84</v>
      </c>
      <c r="G47" s="12">
        <v>20.329999999999998</v>
      </c>
      <c r="H47" s="12">
        <v>22.08</v>
      </c>
      <c r="I47" s="12">
        <v>25.46</v>
      </c>
      <c r="J47" s="13">
        <v>25.37</v>
      </c>
    </row>
    <row r="48" spans="2:10" ht="57.75" customHeight="1" x14ac:dyDescent="0.15">
      <c r="B48" s="14"/>
      <c r="C48" s="1154" t="s">
        <v>4</v>
      </c>
      <c r="D48" s="1154"/>
      <c r="E48" s="1155"/>
      <c r="F48" s="15">
        <v>3.44</v>
      </c>
      <c r="G48" s="16">
        <v>0.41</v>
      </c>
      <c r="H48" s="16">
        <v>8.8000000000000007</v>
      </c>
      <c r="I48" s="16">
        <v>4.5599999999999996</v>
      </c>
      <c r="J48" s="17">
        <v>2.96</v>
      </c>
    </row>
    <row r="49" spans="2:10" ht="57.75" customHeight="1" thickBot="1" x14ac:dyDescent="0.2">
      <c r="B49" s="18"/>
      <c r="C49" s="1156" t="s">
        <v>5</v>
      </c>
      <c r="D49" s="1156"/>
      <c r="E49" s="1157"/>
      <c r="F49" s="19">
        <v>3.91</v>
      </c>
      <c r="G49" s="20" t="s">
        <v>536</v>
      </c>
      <c r="H49" s="20">
        <v>11.18</v>
      </c>
      <c r="I49" s="20">
        <v>0.96</v>
      </c>
      <c r="J49" s="21">
        <v>2.08</v>
      </c>
    </row>
    <row r="50" spans="2:10" x14ac:dyDescent="0.15"/>
  </sheetData>
  <sheetProtection algorithmName="SHA-512" hashValue="H254DeJzvkVmoV92y/tjvQklXubimmRLAqdetx7k7Mamb3aLJ9ie9VXTKkkIUIIWq3AS/lo/lfepGLjZdqahJg==" saltValue="lBn6AZJbHEJbrkF0aegH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2025-03-11T23:50:32Z</cp:lastPrinted>
  <dcterms:created xsi:type="dcterms:W3CDTF">2025-02-19T04:14:24Z</dcterms:created>
  <dcterms:modified xsi:type="dcterms:W3CDTF">2025-09-18T05:52:04Z</dcterms:modified>
  <cp:category/>
</cp:coreProperties>
</file>