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T:\040地域政策局\030市町行財政課\030財政G\R6年度\地方財政状況調査\70 財政状況資料集\02_組合せ分析・ストック情報\04 HPアップ（起案）\04_通常分＋組合せ分析・ストック情報\"/>
    </mc:Choice>
  </mc:AlternateContent>
  <xr:revisionPtr revIDLastSave="0" documentId="13_ncr:1_{0FB5693E-A82B-4D02-B006-1BC2E95854F3}" xr6:coauthVersionLast="47" xr6:coauthVersionMax="47" xr10:uidLastSave="{00000000-0000-0000-0000-000000000000}"/>
  <bookViews>
    <workbookView xWindow="-120" yWindow="-120" windowWidth="29040" windowHeight="164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BE38" i="10"/>
  <c r="AM38" i="10"/>
  <c r="U38" i="10"/>
  <c r="C38" i="10"/>
  <c r="BE37" i="10"/>
  <c r="AM37" i="10"/>
  <c r="U37" i="10"/>
  <c r="C37" i="10"/>
  <c r="BE36" i="10"/>
  <c r="AM36" i="10"/>
  <c r="C36"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l="1"/>
  <c r="AM34" i="10"/>
  <c r="AM35" i="10" s="1"/>
  <c r="BE34" i="10"/>
  <c r="BE35" i="10" s="1"/>
  <c r="BW34" i="10"/>
  <c r="BW35" i="10" s="1"/>
  <c r="BW36" i="10" s="1"/>
  <c r="BW37" i="10" s="1"/>
  <c r="BW38" i="10" s="1"/>
  <c r="BW39" i="10" s="1"/>
  <c r="CO34" i="10" l="1"/>
  <c r="CO35" i="10" s="1"/>
  <c r="CO36" i="10" s="1"/>
  <c r="CO37" i="10" s="1"/>
  <c r="CO38" i="10" s="1"/>
</calcChain>
</file>

<file path=xl/sharedStrings.xml><?xml version="1.0" encoding="utf-8"?>
<sst xmlns="http://schemas.openxmlformats.org/spreadsheetml/2006/main" count="1127" uniqueCount="582">
  <si>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</si>
  <si>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</si>
  <si>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</si>
  <si>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</si>
  <si>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</si>
  <si>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</si>
  <si>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</si>
  <si>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</si>
  <si>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</si>
  <si>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</si>
  <si>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</si>
  <si>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</si>
  <si>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</si>
  <si>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</si>
  <si>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</si>
  <si>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</si>
  <si>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</si>
  <si>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</si>
  <si>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</si>
  <si>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</si>
  <si>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</si>
  <si>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</si>
  <si>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</si>
  <si>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</si>
  <si>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</si>
  <si>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</si>
  <si>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</si>
  <si>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</si>
  <si>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</si>
  <si>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</si>
  <si>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</si>
  <si>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</si>
  <si>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</si>
  <si>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</si>
  <si>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</si>
  <si>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</si>
  <si>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</si>
  <si>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</si>
  <si>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</si>
  <si>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</si>
  <si>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</si>
  <si>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</si>
  <si>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</si>
  <si>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</si>
  <si>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</si>
  <si>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</si>
  <si>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</si>
  <si>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</si>
  <si>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</si>
  <si>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</si>
  <si>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</si>
  <si>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</si>
  <si>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</si>
  <si>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</si>
  <si>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</si>
  <si>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</si>
  <si>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</si>
  <si>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</si>
  <si>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</si>
  <si>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</si>
  <si>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</si>
  <si>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</si>
  <si>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</si>
  <si>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</si>
  <si>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</si>
  <si>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</si>
  <si>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</si>
  <si>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</si>
  <si>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</si>
  <si>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</si>
  <si>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</si>
  <si>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</si>
  <si>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</si>
  <si>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</si>
  <si>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</si>
  <si>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</si>
  <si>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</si>
  <si>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</si>
  <si>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</si>
  <si>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</si>
  <si>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</si>
  <si>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</si>
  <si>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</si>
  <si>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</si>
  <si>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</si>
  <si>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</si>
  <si>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</si>
  <si>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</si>
  <si>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</si>
  <si>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</si>
  <si>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</si>
  <si>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</si>
  <si>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</si>
  <si>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</si>
  <si>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安芸高田市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</si>
  <si>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</si>
  <si>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</si>
  <si>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</si>
  <si>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</si>
  <si>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</si>
  <si>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</si>
  <si>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</si>
  <si>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</si>
  <si>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</si>
  <si>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</si>
  <si>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</si>
  <si>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</si>
  <si>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</si>
  <si>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</si>
  <si>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</si>
  <si>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</si>
  <si>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</si>
  <si>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</si>
  <si>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</si>
  <si>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</si>
  <si>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</si>
  <si>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</si>
  <si>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</si>
  <si>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</si>
  <si>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</si>
  <si>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</si>
  <si>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</si>
  <si>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</si>
  <si>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</si>
  <si>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</si>
  <si>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</si>
  <si>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</si>
  <si>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</si>
  <si>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</si>
  <si>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</si>
  <si>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</si>
  <si>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</si>
  <si>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</si>
  <si>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</si>
  <si>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</si>
  <si>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</si>
  <si>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</si>
  <si>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</si>
  <si>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</si>
  <si>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</si>
  <si>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</si>
  <si>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</si>
  <si>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6"/>
  </si>
  <si>
    <t>うち日本人(％)</t>
    <phoneticPr fontId="5"/>
  </si>
  <si>
    <t>-2.2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</si>
  <si>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</si>
  <si>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</si>
  <si>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</si>
  <si>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</si>
  <si>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</si>
  <si>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</si>
  <si>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</si>
  <si>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</si>
  <si>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</si>
  <si>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</si>
  <si>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</si>
  <si>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</si>
  <si>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</si>
  <si>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</si>
  <si>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</si>
  <si>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</si>
  <si>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</si>
  <si>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</si>
  <si>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</si>
  <si>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</si>
  <si>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</si>
  <si>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</si>
  <si>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</si>
  <si>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</si>
  <si>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</si>
  <si>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</si>
  <si>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</si>
  <si>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</si>
  <si>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</si>
  <si>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</si>
  <si>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</si>
  <si>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</si>
  <si>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</si>
  <si>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</si>
  <si>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</si>
  <si>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</si>
  <si>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</si>
  <si>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</si>
  <si>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</si>
  <si>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</si>
  <si>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</si>
  <si>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</si>
  <si>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</si>
  <si>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</si>
  <si>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</si>
  <si>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</si>
  <si>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</si>
  <si>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</si>
  <si>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</si>
  <si>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</si>
  <si>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</si>
  <si>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</si>
  <si>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</si>
  <si>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</si>
  <si>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</si>
  <si>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</si>
  <si>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</si>
  <si>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</si>
  <si>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広島県安芸高田市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</si>
  <si>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</si>
  <si>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</si>
  <si>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</si>
  <si>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</si>
  <si>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</si>
  <si>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</si>
  <si>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</si>
  <si>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</si>
  <si>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</si>
  <si>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</si>
  <si>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</si>
  <si>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</si>
  <si>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</si>
  <si>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</si>
  <si>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</si>
  <si>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</si>
  <si>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</si>
  <si>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</si>
  <si>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</si>
  <si>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</si>
  <si>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</si>
  <si>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</si>
  <si>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</si>
  <si>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</si>
  <si>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</si>
  <si>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</si>
  <si>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</si>
  <si>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</si>
  <si>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</si>
  <si>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</si>
  <si>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</si>
  <si>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</si>
  <si>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</si>
  <si>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</si>
  <si>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</si>
  <si>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</si>
  <si>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</si>
  <si>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</si>
  <si>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</si>
  <si>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</si>
  <si>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</si>
  <si>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</si>
  <si>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</si>
  <si>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</si>
  <si>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</si>
  <si>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</si>
  <si>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</si>
  <si>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</si>
  <si>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</si>
  <si>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</si>
  <si>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</si>
  <si>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</si>
  <si>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</si>
  <si>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</si>
  <si>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</si>
  <si>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</si>
  <si>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</si>
  <si>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</si>
  <si>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</si>
  <si>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</si>
  <si>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</si>
  <si>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</si>
  <si>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</si>
  <si>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</si>
  <si>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</si>
  <si>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</si>
  <si>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</si>
  <si>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</si>
  <si>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</si>
  <si>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</si>
  <si>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</si>
  <si>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</si>
  <si>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</si>
  <si>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</si>
  <si>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</si>
  <si>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</si>
  <si>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</si>
  <si>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</si>
  <si>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</si>
  <si>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</si>
  <si>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</si>
  <si>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</si>
  <si>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</si>
  <si>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</si>
  <si>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</si>
  <si>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</si>
  <si>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</si>
  <si>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</si>
  <si>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</si>
  <si>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</si>
  <si>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</si>
  <si>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</si>
  <si>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</si>
  <si>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</si>
  <si>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</si>
  <si>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</si>
  <si>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</si>
  <si>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</si>
  <si>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</si>
  <si>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</si>
  <si>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</si>
  <si>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</si>
  <si>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</si>
  <si>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</si>
  <si>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</si>
  <si>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</si>
  <si>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</si>
  <si>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</si>
  <si>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</si>
  <si>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</si>
  <si>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</si>
  <si>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</si>
  <si>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</si>
  <si>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</si>
  <si>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</si>
  <si>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</si>
  <si>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</si>
  <si>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</si>
  <si>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</si>
  <si>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</si>
  <si>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</si>
  <si>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</si>
  <si>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</si>
  <si>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</si>
  <si>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</si>
  <si>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</si>
  <si>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</si>
  <si>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</si>
  <si>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</si>
  <si>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</si>
  <si>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</si>
  <si>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</si>
  <si>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</si>
  <si>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</si>
  <si>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</si>
  <si>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</si>
  <si>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</si>
  <si>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</si>
  <si>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</si>
  <si>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</si>
  <si>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</si>
  <si>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</si>
  <si>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</si>
  <si>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</si>
  <si>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</si>
  <si>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</si>
  <si>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</si>
  <si>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</si>
  <si>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</si>
  <si>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</si>
  <si>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広島県安芸高田市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</si>
  <si>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</si>
  <si>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</si>
  <si>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</si>
  <si>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</si>
  <si>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</si>
  <si>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</si>
  <si>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</si>
  <si>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</si>
  <si>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</si>
  <si>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</si>
  <si>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</si>
  <si>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</si>
  <si>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</si>
  <si>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</si>
  <si>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</si>
  <si>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</si>
  <si>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</si>
  <si>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</si>
  <si>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</si>
  <si>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</si>
  <si>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コミュニティ・プラント整備事業特別会計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</si>
  <si>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</si>
  <si>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</si>
  <si>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</si>
  <si>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</si>
  <si>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</si>
  <si>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</si>
  <si>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</si>
  <si>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</si>
  <si>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</si>
  <si>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</si>
  <si>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</si>
  <si>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</si>
  <si>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</si>
  <si>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</si>
  <si>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</si>
  <si>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</si>
  <si>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下水道事業（公共下水道事業）会計</t>
    <phoneticPr fontId="5"/>
  </si>
  <si>
    <t>法適用企業</t>
    <phoneticPr fontId="5"/>
  </si>
  <si>
    <t>下水道事業（特定環境保全公共下水道事業）会計</t>
    <phoneticPr fontId="5"/>
  </si>
  <si>
    <t>農業集落排水事業特別会計</t>
    <phoneticPr fontId="5"/>
  </si>
  <si>
    <t>法非適用企業</t>
    <phoneticPr fontId="5"/>
  </si>
  <si>
    <t>浄化槽整備事業特別会計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</si>
  <si>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</si>
  <si>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</si>
  <si>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</si>
  <si>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</si>
  <si>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</si>
  <si>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</si>
  <si>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</si>
  <si>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</si>
  <si>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</si>
  <si>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</si>
  <si>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</si>
  <si>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</si>
  <si>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</si>
  <si>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</si>
  <si>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</si>
  <si>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</si>
  <si>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</si>
  <si>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</si>
  <si>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</si>
  <si>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</si>
  <si>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</si>
  <si>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</si>
  <si>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</si>
  <si>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</si>
  <si>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</si>
  <si>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</si>
  <si>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</si>
  <si>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</si>
  <si>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</si>
  <si>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</si>
  <si>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</si>
  <si>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</si>
  <si>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</si>
  <si>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</si>
  <si>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</si>
  <si>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</si>
  <si>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</si>
  <si>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</si>
  <si>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</si>
  <si>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</si>
  <si>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</si>
  <si>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</si>
  <si>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</si>
  <si>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</si>
  <si>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</si>
  <si>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</si>
  <si>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</si>
  <si>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</si>
  <si>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</si>
  <si>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</si>
  <si>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</si>
  <si>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</si>
  <si>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</si>
  <si>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</si>
  <si>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</si>
  <si>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</si>
  <si>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</si>
  <si>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</si>
  <si>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</si>
  <si>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</si>
  <si>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</si>
  <si>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</si>
  <si>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</si>
  <si>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</si>
  <si>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</si>
  <si>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</si>
  <si>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</si>
  <si>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</si>
  <si>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</si>
  <si>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</si>
  <si>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</si>
  <si>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</si>
  <si>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</si>
  <si>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</si>
  <si>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</si>
  <si>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</si>
  <si>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</si>
  <si>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</si>
  <si>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</si>
  <si>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</si>
  <si>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</si>
  <si>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</si>
  <si>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</si>
  <si>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</si>
  <si>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</si>
  <si>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</si>
  <si>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</si>
  <si>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</si>
  <si>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</si>
  <si>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</si>
  <si>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</si>
  <si>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</si>
  <si>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</si>
  <si>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</si>
  <si>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</si>
  <si>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</si>
  <si>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</si>
  <si>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</si>
  <si>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</si>
  <si>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</si>
  <si>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</si>
  <si>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</si>
  <si>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</si>
  <si>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</si>
  <si>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</si>
  <si>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</si>
  <si>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</si>
  <si>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</si>
  <si>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</si>
  <si>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</si>
  <si>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</si>
  <si>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</si>
  <si>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</si>
  <si>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</si>
  <si>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</si>
  <si>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</si>
  <si>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</si>
  <si>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</si>
  <si>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</si>
  <si>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</si>
  <si>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</si>
  <si>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</si>
  <si>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</si>
  <si>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</si>
  <si>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</si>
  <si>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</si>
  <si>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</si>
  <si>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</si>
  <si>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</si>
  <si>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</si>
  <si>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</si>
  <si>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</si>
  <si>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</si>
  <si>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</si>
  <si>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</si>
  <si>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3.66</t>
  </si>
  <si>
    <t>▲ 0.59</t>
  </si>
  <si>
    <t>▲ 3.63</t>
  </si>
  <si>
    <t>▲ 3.54</t>
  </si>
  <si>
    <t>一般会計</t>
  </si>
  <si>
    <t>介護保険特別会計</t>
  </si>
  <si>
    <t>下水道事業（公共下水道事業）会計</t>
  </si>
  <si>
    <t>農業集落排水事業特別会計</t>
  </si>
  <si>
    <t>下水道事業（特定環境保全公共下水道事業）会計</t>
  </si>
  <si>
    <t>国民健康保険特別会計</t>
  </si>
  <si>
    <t>浄化槽整備事業特別会計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</si>
  <si>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</si>
  <si>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</si>
  <si>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</si>
  <si>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</si>
  <si>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</si>
  <si>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</si>
  <si>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</si>
  <si>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</si>
  <si>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</si>
  <si>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安芸高田市地域振興事業団</t>
    <phoneticPr fontId="2"/>
  </si>
  <si>
    <t>神楽門前湯治村</t>
    <phoneticPr fontId="2"/>
  </si>
  <si>
    <t>こうだ二一</t>
    <phoneticPr fontId="2"/>
  </si>
  <si>
    <t>安芸高田アグリフーズ</t>
    <phoneticPr fontId="2"/>
  </si>
  <si>
    <t>道の駅あきたかた</t>
    <phoneticPr fontId="2"/>
  </si>
  <si>
    <t>広島県後期高齢者医療広域連合（一般会計）</t>
    <phoneticPr fontId="2"/>
  </si>
  <si>
    <t>広島県後期高齢者医療広域連合（特別会計）</t>
    <phoneticPr fontId="2"/>
  </si>
  <si>
    <t>広島県市町総合事務組合</t>
    <phoneticPr fontId="2"/>
  </si>
  <si>
    <t>芸北広域環境施設組合</t>
    <phoneticPr fontId="2"/>
  </si>
  <si>
    <t>-</t>
    <phoneticPr fontId="2"/>
  </si>
  <si>
    <t>地域振興基金</t>
    <phoneticPr fontId="5"/>
  </si>
  <si>
    <t>過疎地域持続的発展基金</t>
    <phoneticPr fontId="2"/>
  </si>
  <si>
    <t>ふるさと応援基金</t>
    <phoneticPr fontId="2"/>
  </si>
  <si>
    <t>市有住宅管理運営基金</t>
    <phoneticPr fontId="2"/>
  </si>
  <si>
    <t>地域福祉基金</t>
    <phoneticPr fontId="2"/>
  </si>
  <si>
    <t>広島県水道広域連合企業団（水道企業会計）</t>
    <rPh sb="13" eb="15">
      <t>スイドウ</t>
    </rPh>
    <rPh sb="15" eb="17">
      <t>キギョウ</t>
    </rPh>
    <rPh sb="17" eb="19">
      <t>カイケイ</t>
    </rPh>
    <phoneticPr fontId="2"/>
  </si>
  <si>
    <t>広島県水道広域連合企業団（工業用水道事業会計）</t>
    <rPh sb="13" eb="15">
      <t>コウギョウ</t>
    </rPh>
    <rPh sb="15" eb="16">
      <t>ヨウ</t>
    </rPh>
    <rPh sb="16" eb="18">
      <t>スイドウ</t>
    </rPh>
    <rPh sb="18" eb="20">
      <t>ジギョウ</t>
    </rPh>
    <rPh sb="20" eb="22">
      <t>カイケイ</t>
    </rPh>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</si>
  <si>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</si>
  <si>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</si>
  <si>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</si>
  <si>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</si>
  <si>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</si>
  <si>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</si>
  <si>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</si>
  <si>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</si>
  <si>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</si>
  <si>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地方債現在高、公営企業債等繰入見込額が減少したことや、充当可能基金の保有額が増加したことが要因で、前年度から11.6ポイント減少し、62.9％となったが、以前として類似団体と比べて高い水準にある。一方で、有形固定資産減価償却率は減価償却が進行したため上昇しており、こちらも類似団体内平均値を上回っている。今後も公共施設等総合管理計画及び個別施設計画に基づいた施設の維持管理と適正配置を推進するとともに、地方債現在高を減少させながら、新発債は基準財政需要額算入率が高い地方債の借入に努めることで、将来負担比率の減少を図る。</t>
    <rPh sb="86" eb="88">
      <t>イゼン</t>
    </rPh>
    <phoneticPr fontId="10"/>
  </si>
  <si>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</si>
  <si>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　将来負担比率は、前述のとおり前年度から11.6ポイント減少し、62.9％となった。実質公債費比率は、元利償還金の減少が要因となり、前年度から0.7ポイント減少した10.9％となった。将来負担比率は令和3年度は減少に転じ、3年連続で減少しているが、依然として類似団体と比較して高い水準にある。今後は合併後の大型建設事業で借入れた地方債の償還が終了していくため、地方債現在高は減少していく見込みであるが、老朽化している公共施設やインフラ設備の更新等も迎えるため、計画的な施設の更新と適正配置に努めながら、計画に沿った地方債の管理を行い数値の改善に努める。</t>
    <rPh sb="112" eb="113">
      <t>ネン</t>
    </rPh>
    <rPh sb="113" eb="115">
      <t>レンゾク</t>
    </rPh>
    <rPh sb="116" eb="118">
      <t>ゲンショウ</t>
    </rPh>
    <rPh sb="151" eb="152">
      <t>ゴ</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</si>
</sst>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xf numFmtId="0" fontId="40"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41" fillId="0" borderId="0" xfId="2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40"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11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00000000-0005-0000-0000-000009000000}"/>
    <cellStyle name="標準 6" xfId="8" xr:uid="{00000000-0005-0000-0000-00000A000000}"/>
    <cellStyle name="標準 6_APAHO401000" xfId="9" xr:uid="{00000000-0005-0000-0000-00000B000000}"/>
    <cellStyle name="標準 6_APAHO401200_O-JJ1016-001-3_財政状況資料集(決算状況カード(各会計・関係団体))(Rev2)2" xfId="15" xr:uid="{00000000-0005-0000-0000-00000C000000}"/>
    <cellStyle name="標準 6_APAHO402200_O-JJ1016-001-3_財政状況資料集(決算状況カード(各会計・関係団体))(Rev2)2" xfId="12" xr:uid="{00000000-0005-0000-0000-00000D000000}"/>
    <cellStyle name="標準 7" xfId="21" xr:uid="{00000000-0005-0000-0000-00000E000000}"/>
    <cellStyle name="標準_【レイアウト】（県）資料３（Ｐ２）　歳出比較分析表" xfId="16" xr:uid="{00000000-0005-0000-0000-00000F000000}"/>
    <cellStyle name="標準_【レイアウト】（市）資料３（Ｐ２）　歳出比較分析表" xfId="17" xr:uid="{00000000-0005-0000-0000-000010000000}"/>
    <cellStyle name="標準_APAHO251300" xfId="18" xr:uid="{00000000-0005-0000-0000-000011000000}"/>
    <cellStyle name="標準_APAHO252300" xfId="19" xr:uid="{00000000-0005-0000-0000-000012000000}"/>
    <cellStyle name="標準_Book1" xfId="13" xr:uid="{00000000-0005-0000-0000-000013000000}"/>
    <cellStyle name="標準_O-JJ0722-001-3_決算状況カード(各会計・関係団体)_O-JJ1016-001-3_財政状況資料集(決算状況カード(各会計・関係団体))(Rev2)2" xfId="14" xr:uid="{00000000-0005-0000-0000-000014000000}"/>
    <cellStyle name="標準_O-JJ0722-001-8_連結実質赤字比率に係る赤字・黒字の構成分析" xfId="2" xr:uid="{00000000-0005-0000-0000-000015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BFA7-433A-A65D-D849A26E6F0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102147</c:v>
                </c:pt>
                <c:pt idx="1">
                  <c:v>54917</c:v>
                </c:pt>
                <c:pt idx="2">
                  <c:v>69281</c:v>
                </c:pt>
                <c:pt idx="3">
                  <c:v>44313</c:v>
                </c:pt>
                <c:pt idx="4">
                  <c:v>57652</c:v>
                </c:pt>
              </c:numCache>
            </c:numRef>
          </c:val>
          <c:smooth val="0"/>
          <c:extLst>
            <c:ext xmlns:c16="http://schemas.microsoft.com/office/drawing/2014/chart" uri="{C3380CC4-5D6E-409C-BE32-E72D297353CC}">
              <c16:uniqueId val="{00000001-BFA7-433A-A65D-D849A26E6F0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2.04</c:v>
                </c:pt>
                <c:pt idx="1">
                  <c:v>4.2699999999999996</c:v>
                </c:pt>
                <c:pt idx="2">
                  <c:v>7.24</c:v>
                </c:pt>
                <c:pt idx="3">
                  <c:v>5.97</c:v>
                </c:pt>
                <c:pt idx="4">
                  <c:v>4.29</c:v>
                </c:pt>
              </c:numCache>
            </c:numRef>
          </c:val>
          <c:extLst>
            <c:ext xmlns:c16="http://schemas.microsoft.com/office/drawing/2014/chart" uri="{C3380CC4-5D6E-409C-BE32-E72D297353CC}">
              <c16:uniqueId val="{00000000-BA66-4DD1-8FAC-F8F4EA15219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6.7</c:v>
                </c:pt>
                <c:pt idx="1">
                  <c:v>4.83</c:v>
                </c:pt>
                <c:pt idx="2">
                  <c:v>5.26</c:v>
                </c:pt>
                <c:pt idx="3">
                  <c:v>7.54</c:v>
                </c:pt>
                <c:pt idx="4">
                  <c:v>8.9499999999999993</c:v>
                </c:pt>
              </c:numCache>
            </c:numRef>
          </c:val>
          <c:extLst>
            <c:ext xmlns:c16="http://schemas.microsoft.com/office/drawing/2014/chart" uri="{C3380CC4-5D6E-409C-BE32-E72D297353CC}">
              <c16:uniqueId val="{00000001-BA66-4DD1-8FAC-F8F4EA15219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-3.66</c:v>
                </c:pt>
                <c:pt idx="1">
                  <c:v>-0.59</c:v>
                </c:pt>
                <c:pt idx="2">
                  <c:v>1.3</c:v>
                </c:pt>
                <c:pt idx="3">
                  <c:v>-3.63</c:v>
                </c:pt>
                <c:pt idx="4">
                  <c:v>-3.54</c:v>
                </c:pt>
              </c:numCache>
            </c:numRef>
          </c:val>
          <c:smooth val="0"/>
          <c:extLst>
            <c:ext xmlns:c16="http://schemas.microsoft.com/office/drawing/2014/chart" uri="{C3380CC4-5D6E-409C-BE32-E72D297353CC}">
              <c16:uniqueId val="{00000002-BA66-4DD1-8FAC-F8F4EA15219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4</c:v>
                </c:pt>
                <c:pt idx="2">
                  <c:v>#N/A</c:v>
                </c:pt>
                <c:pt idx="3">
                  <c:v>3.63</c:v>
                </c:pt>
                <c:pt idx="4">
                  <c:v>#N/A</c:v>
                </c:pt>
                <c:pt idx="5">
                  <c:v>3.39</c:v>
                </c:pt>
                <c:pt idx="6">
                  <c:v>#N/A</c:v>
                </c:pt>
                <c:pt idx="7">
                  <c:v>3.41</c:v>
                </c:pt>
                <c:pt idx="8">
                  <c:v>#N/A</c:v>
                </c:pt>
                <c:pt idx="9">
                  <c:v>0</c:v>
                </c:pt>
              </c:numCache>
            </c:numRef>
          </c:val>
          <c:extLst>
            <c:ext xmlns:c16="http://schemas.microsoft.com/office/drawing/2014/chart" uri="{C3380CC4-5D6E-409C-BE32-E72D297353CC}">
              <c16:uniqueId val="{00000000-C3BF-4047-9129-FAB23C28678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3BF-4047-9129-FAB23C28678A}"/>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0.08</c:v>
                </c:pt>
                <c:pt idx="2">
                  <c:v>#N/A</c:v>
                </c:pt>
                <c:pt idx="3">
                  <c:v>0.08</c:v>
                </c:pt>
                <c:pt idx="4">
                  <c:v>#N/A</c:v>
                </c:pt>
                <c:pt idx="5">
                  <c:v>0.08</c:v>
                </c:pt>
                <c:pt idx="6">
                  <c:v>#N/A</c:v>
                </c:pt>
                <c:pt idx="7">
                  <c:v>0.09</c:v>
                </c:pt>
                <c:pt idx="8">
                  <c:v>#N/A</c:v>
                </c:pt>
                <c:pt idx="9">
                  <c:v>0.09</c:v>
                </c:pt>
              </c:numCache>
            </c:numRef>
          </c:val>
          <c:extLst>
            <c:ext xmlns:c16="http://schemas.microsoft.com/office/drawing/2014/chart" uri="{C3380CC4-5D6E-409C-BE32-E72D297353CC}">
              <c16:uniqueId val="{00000002-C3BF-4047-9129-FAB23C28678A}"/>
            </c:ext>
          </c:extLst>
        </c:ser>
        <c:ser>
          <c:idx val="3"/>
          <c:order val="3"/>
          <c:tx>
            <c:strRef>
              <c:f>データシート!$A$30</c:f>
              <c:strCache>
                <c:ptCount val="1"/>
                <c:pt idx="0">
                  <c:v>浄化槽整備事業特別会計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0.1</c:v>
                </c:pt>
              </c:numCache>
            </c:numRef>
          </c:val>
          <c:extLst>
            <c:ext xmlns:c16="http://schemas.microsoft.com/office/drawing/2014/chart" uri="{C3380CC4-5D6E-409C-BE32-E72D297353CC}">
              <c16:uniqueId val="{00000003-C3BF-4047-9129-FAB23C28678A}"/>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0.65</c:v>
                </c:pt>
                <c:pt idx="2">
                  <c:v>#N/A</c:v>
                </c:pt>
                <c:pt idx="3">
                  <c:v>0.71</c:v>
                </c:pt>
                <c:pt idx="4">
                  <c:v>#N/A</c:v>
                </c:pt>
                <c:pt idx="5">
                  <c:v>0.52</c:v>
                </c:pt>
                <c:pt idx="6">
                  <c:v>#N/A</c:v>
                </c:pt>
                <c:pt idx="7">
                  <c:v>0.31</c:v>
                </c:pt>
                <c:pt idx="8">
                  <c:v>#N/A</c:v>
                </c:pt>
                <c:pt idx="9">
                  <c:v>0.4</c:v>
                </c:pt>
              </c:numCache>
            </c:numRef>
          </c:val>
          <c:extLst>
            <c:ext xmlns:c16="http://schemas.microsoft.com/office/drawing/2014/chart" uri="{C3380CC4-5D6E-409C-BE32-E72D297353CC}">
              <c16:uniqueId val="{00000004-C3BF-4047-9129-FAB23C28678A}"/>
            </c:ext>
          </c:extLst>
        </c:ser>
        <c:ser>
          <c:idx val="5"/>
          <c:order val="5"/>
          <c:tx>
            <c:strRef>
              <c:f>データシート!$A$32</c:f>
              <c:strCache>
                <c:ptCount val="1"/>
                <c:pt idx="0">
                  <c:v>下水道事業（特定環境保全公共下水道事業）会計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#N/A</c:v>
                </c:pt>
                <c:pt idx="3">
                  <c:v>0.05</c:v>
                </c:pt>
                <c:pt idx="4">
                  <c:v>#N/A</c:v>
                </c:pt>
                <c:pt idx="5">
                  <c:v>0.2</c:v>
                </c:pt>
                <c:pt idx="6">
                  <c:v>#N/A</c:v>
                </c:pt>
                <c:pt idx="7">
                  <c:v>0.05</c:v>
                </c:pt>
                <c:pt idx="8">
                  <c:v>#N/A</c:v>
                </c:pt>
                <c:pt idx="9">
                  <c:v>0.48</c:v>
                </c:pt>
              </c:numCache>
            </c:numRef>
          </c:val>
          <c:extLst>
            <c:ext xmlns:c16="http://schemas.microsoft.com/office/drawing/2014/chart" uri="{C3380CC4-5D6E-409C-BE32-E72D297353CC}">
              <c16:uniqueId val="{00000005-C3BF-4047-9129-FAB23C28678A}"/>
            </c:ext>
          </c:extLst>
        </c:ser>
        <c:ser>
          <c:idx val="6"/>
          <c:order val="6"/>
          <c:tx>
            <c:strRef>
              <c:f>データシート!$A$33</c:f>
              <c:strCache>
                <c:ptCount val="1"/>
                <c:pt idx="0">
                  <c:v>農業集落排水事業特別会計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0.5</c:v>
                </c:pt>
              </c:numCache>
            </c:numRef>
          </c:val>
          <c:extLst>
            <c:ext xmlns:c16="http://schemas.microsoft.com/office/drawing/2014/chart" uri="{C3380CC4-5D6E-409C-BE32-E72D297353CC}">
              <c16:uniqueId val="{00000006-C3BF-4047-9129-FAB23C28678A}"/>
            </c:ext>
          </c:extLst>
        </c:ser>
        <c:ser>
          <c:idx val="7"/>
          <c:order val="7"/>
          <c:tx>
            <c:strRef>
              <c:f>データシート!$A$34</c:f>
              <c:strCache>
                <c:ptCount val="1"/>
                <c:pt idx="0">
                  <c:v>下水道事業（公共下水道事業）会計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0.62</c:v>
                </c:pt>
                <c:pt idx="4">
                  <c:v>#N/A</c:v>
                </c:pt>
                <c:pt idx="5">
                  <c:v>1.02</c:v>
                </c:pt>
                <c:pt idx="6">
                  <c:v>#N/A</c:v>
                </c:pt>
                <c:pt idx="7">
                  <c:v>0.79</c:v>
                </c:pt>
                <c:pt idx="8">
                  <c:v>#N/A</c:v>
                </c:pt>
                <c:pt idx="9">
                  <c:v>0.84</c:v>
                </c:pt>
              </c:numCache>
            </c:numRef>
          </c:val>
          <c:extLst>
            <c:ext xmlns:c16="http://schemas.microsoft.com/office/drawing/2014/chart" uri="{C3380CC4-5D6E-409C-BE32-E72D297353CC}">
              <c16:uniqueId val="{00000007-C3BF-4047-9129-FAB23C28678A}"/>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0.61</c:v>
                </c:pt>
                <c:pt idx="2">
                  <c:v>#N/A</c:v>
                </c:pt>
                <c:pt idx="3">
                  <c:v>1.25</c:v>
                </c:pt>
                <c:pt idx="4">
                  <c:v>#N/A</c:v>
                </c:pt>
                <c:pt idx="5">
                  <c:v>2.08</c:v>
                </c:pt>
                <c:pt idx="6">
                  <c:v>#N/A</c:v>
                </c:pt>
                <c:pt idx="7">
                  <c:v>2.36</c:v>
                </c:pt>
                <c:pt idx="8">
                  <c:v>#N/A</c:v>
                </c:pt>
                <c:pt idx="9">
                  <c:v>2.0499999999999998</c:v>
                </c:pt>
              </c:numCache>
            </c:numRef>
          </c:val>
          <c:extLst>
            <c:ext xmlns:c16="http://schemas.microsoft.com/office/drawing/2014/chart" uri="{C3380CC4-5D6E-409C-BE32-E72D297353CC}">
              <c16:uniqueId val="{00000008-C3BF-4047-9129-FAB23C28678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2.0299999999999998</c:v>
                </c:pt>
                <c:pt idx="2">
                  <c:v>#N/A</c:v>
                </c:pt>
                <c:pt idx="3">
                  <c:v>4.26</c:v>
                </c:pt>
                <c:pt idx="4">
                  <c:v>#N/A</c:v>
                </c:pt>
                <c:pt idx="5">
                  <c:v>7.24</c:v>
                </c:pt>
                <c:pt idx="6">
                  <c:v>#N/A</c:v>
                </c:pt>
                <c:pt idx="7">
                  <c:v>5.97</c:v>
                </c:pt>
                <c:pt idx="8">
                  <c:v>#N/A</c:v>
                </c:pt>
                <c:pt idx="9">
                  <c:v>4.28</c:v>
                </c:pt>
              </c:numCache>
            </c:numRef>
          </c:val>
          <c:extLst>
            <c:ext xmlns:c16="http://schemas.microsoft.com/office/drawing/2014/chart" uri="{C3380CC4-5D6E-409C-BE32-E72D297353CC}">
              <c16:uniqueId val="{00000009-C3BF-4047-9129-FAB23C28678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2941</c:v>
                </c:pt>
                <c:pt idx="5">
                  <c:v>2691</c:v>
                </c:pt>
                <c:pt idx="8">
                  <c:v>2579</c:v>
                </c:pt>
                <c:pt idx="11">
                  <c:v>2485</c:v>
                </c:pt>
                <c:pt idx="14">
                  <c:v>2401</c:v>
                </c:pt>
              </c:numCache>
            </c:numRef>
          </c:val>
          <c:extLst>
            <c:ext xmlns:c16="http://schemas.microsoft.com/office/drawing/2014/chart" uri="{C3380CC4-5D6E-409C-BE32-E72D297353CC}">
              <c16:uniqueId val="{00000000-8865-4AD8-9E81-FC61AF03D57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865-4AD8-9E81-FC61AF03D57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2-8865-4AD8-9E81-FC61AF03D57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217</c:v>
                </c:pt>
              </c:numCache>
            </c:numRef>
          </c:val>
          <c:extLst>
            <c:ext xmlns:c16="http://schemas.microsoft.com/office/drawing/2014/chart" uri="{C3380CC4-5D6E-409C-BE32-E72D297353CC}">
              <c16:uniqueId val="{00000003-8865-4AD8-9E81-FC61AF03D57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722</c:v>
                </c:pt>
                <c:pt idx="3">
                  <c:v>752</c:v>
                </c:pt>
                <c:pt idx="6">
                  <c:v>732</c:v>
                </c:pt>
                <c:pt idx="9">
                  <c:v>651</c:v>
                </c:pt>
                <c:pt idx="12">
                  <c:v>437</c:v>
                </c:pt>
              </c:numCache>
            </c:numRef>
          </c:val>
          <c:extLst>
            <c:ext xmlns:c16="http://schemas.microsoft.com/office/drawing/2014/chart" uri="{C3380CC4-5D6E-409C-BE32-E72D297353CC}">
              <c16:uniqueId val="{00000004-8865-4AD8-9E81-FC61AF03D57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865-4AD8-9E81-FC61AF03D57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865-4AD8-9E81-FC61AF03D57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3470</c:v>
                </c:pt>
                <c:pt idx="3">
                  <c:v>3090</c:v>
                </c:pt>
                <c:pt idx="6">
                  <c:v>3075</c:v>
                </c:pt>
                <c:pt idx="9">
                  <c:v>2924</c:v>
                </c:pt>
                <c:pt idx="12">
                  <c:v>2704</c:v>
                </c:pt>
              </c:numCache>
            </c:numRef>
          </c:val>
          <c:extLst>
            <c:ext xmlns:c16="http://schemas.microsoft.com/office/drawing/2014/chart" uri="{C3380CC4-5D6E-409C-BE32-E72D297353CC}">
              <c16:uniqueId val="{00000007-8865-4AD8-9E81-FC61AF03D57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1252</c:v>
                </c:pt>
                <c:pt idx="2">
                  <c:v>#N/A</c:v>
                </c:pt>
                <c:pt idx="3">
                  <c:v>#N/A</c:v>
                </c:pt>
                <c:pt idx="4">
                  <c:v>1151</c:v>
                </c:pt>
                <c:pt idx="5">
                  <c:v>#N/A</c:v>
                </c:pt>
                <c:pt idx="6">
                  <c:v>#N/A</c:v>
                </c:pt>
                <c:pt idx="7">
                  <c:v>1228</c:v>
                </c:pt>
                <c:pt idx="8">
                  <c:v>#N/A</c:v>
                </c:pt>
                <c:pt idx="9">
                  <c:v>#N/A</c:v>
                </c:pt>
                <c:pt idx="10">
                  <c:v>1090</c:v>
                </c:pt>
                <c:pt idx="11">
                  <c:v>#N/A</c:v>
                </c:pt>
                <c:pt idx="12">
                  <c:v>#N/A</c:v>
                </c:pt>
                <c:pt idx="13">
                  <c:v>957</c:v>
                </c:pt>
                <c:pt idx="14">
                  <c:v>#N/A</c:v>
                </c:pt>
              </c:numCache>
            </c:numRef>
          </c:val>
          <c:smooth val="0"/>
          <c:extLst>
            <c:ext xmlns:c16="http://schemas.microsoft.com/office/drawing/2014/chart" uri="{C3380CC4-5D6E-409C-BE32-E72D297353CC}">
              <c16:uniqueId val="{00000008-8865-4AD8-9E81-FC61AF03D57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25092</c:v>
                </c:pt>
                <c:pt idx="5">
                  <c:v>23704</c:v>
                </c:pt>
                <c:pt idx="8">
                  <c:v>22636</c:v>
                </c:pt>
                <c:pt idx="11">
                  <c:v>21141</c:v>
                </c:pt>
                <c:pt idx="14">
                  <c:v>19862</c:v>
                </c:pt>
              </c:numCache>
            </c:numRef>
          </c:val>
          <c:extLst>
            <c:ext xmlns:c16="http://schemas.microsoft.com/office/drawing/2014/chart" uri="{C3380CC4-5D6E-409C-BE32-E72D297353CC}">
              <c16:uniqueId val="{00000000-B88A-4F33-9ABC-CCE57EC6827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47</c:v>
                </c:pt>
                <c:pt idx="5">
                  <c:v>22</c:v>
                </c:pt>
                <c:pt idx="8">
                  <c:v>12</c:v>
                </c:pt>
                <c:pt idx="11">
                  <c:v>5</c:v>
                </c:pt>
                <c:pt idx="14">
                  <c:v>6</c:v>
                </c:pt>
              </c:numCache>
            </c:numRef>
          </c:val>
          <c:extLst>
            <c:ext xmlns:c16="http://schemas.microsoft.com/office/drawing/2014/chart" uri="{C3380CC4-5D6E-409C-BE32-E72D297353CC}">
              <c16:uniqueId val="{00000001-B88A-4F33-9ABC-CCE57EC6827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3580</c:v>
                </c:pt>
                <c:pt idx="5">
                  <c:v>2532</c:v>
                </c:pt>
                <c:pt idx="8">
                  <c:v>2832</c:v>
                </c:pt>
                <c:pt idx="11">
                  <c:v>3213</c:v>
                </c:pt>
                <c:pt idx="14">
                  <c:v>3678</c:v>
                </c:pt>
              </c:numCache>
            </c:numRef>
          </c:val>
          <c:extLst>
            <c:ext xmlns:c16="http://schemas.microsoft.com/office/drawing/2014/chart" uri="{C3380CC4-5D6E-409C-BE32-E72D297353CC}">
              <c16:uniqueId val="{00000002-B88A-4F33-9ABC-CCE57EC6827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88A-4F33-9ABC-CCE57EC6827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88A-4F33-9ABC-CCE57EC6827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33</c:v>
                </c:pt>
                <c:pt idx="3">
                  <c:v>0</c:v>
                </c:pt>
                <c:pt idx="6">
                  <c:v>0</c:v>
                </c:pt>
                <c:pt idx="9">
                  <c:v>0</c:v>
                </c:pt>
                <c:pt idx="12">
                  <c:v>0</c:v>
                </c:pt>
              </c:numCache>
            </c:numRef>
          </c:val>
          <c:extLst>
            <c:ext xmlns:c16="http://schemas.microsoft.com/office/drawing/2014/chart" uri="{C3380CC4-5D6E-409C-BE32-E72D297353CC}">
              <c16:uniqueId val="{00000005-B88A-4F33-9ABC-CCE57EC6827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2539</c:v>
                </c:pt>
                <c:pt idx="3">
                  <c:v>2793</c:v>
                </c:pt>
                <c:pt idx="6">
                  <c:v>3036</c:v>
                </c:pt>
                <c:pt idx="9">
                  <c:v>3132</c:v>
                </c:pt>
                <c:pt idx="12">
                  <c:v>3079</c:v>
                </c:pt>
              </c:numCache>
            </c:numRef>
          </c:val>
          <c:extLst>
            <c:ext xmlns:c16="http://schemas.microsoft.com/office/drawing/2014/chart" uri="{C3380CC4-5D6E-409C-BE32-E72D297353CC}">
              <c16:uniqueId val="{00000006-B88A-4F33-9ABC-CCE57EC6827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2020</c:v>
                </c:pt>
              </c:numCache>
            </c:numRef>
          </c:val>
          <c:extLst>
            <c:ext xmlns:c16="http://schemas.microsoft.com/office/drawing/2014/chart" uri="{C3380CC4-5D6E-409C-BE32-E72D297353CC}">
              <c16:uniqueId val="{00000007-B88A-4F33-9ABC-CCE57EC6827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8783</c:v>
                </c:pt>
                <c:pt idx="3">
                  <c:v>8072</c:v>
                </c:pt>
                <c:pt idx="6">
                  <c:v>7285</c:v>
                </c:pt>
                <c:pt idx="9">
                  <c:v>6412</c:v>
                </c:pt>
                <c:pt idx="12">
                  <c:v>3898</c:v>
                </c:pt>
              </c:numCache>
            </c:numRef>
          </c:val>
          <c:extLst>
            <c:ext xmlns:c16="http://schemas.microsoft.com/office/drawing/2014/chart" uri="{C3380CC4-5D6E-409C-BE32-E72D297353CC}">
              <c16:uniqueId val="{00000008-B88A-4F33-9ABC-CCE57EC6827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88A-4F33-9ABC-CCE57EC6827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26262</c:v>
                </c:pt>
                <c:pt idx="3">
                  <c:v>24702</c:v>
                </c:pt>
                <c:pt idx="6">
                  <c:v>23767</c:v>
                </c:pt>
                <c:pt idx="9">
                  <c:v>22080</c:v>
                </c:pt>
                <c:pt idx="12">
                  <c:v>20741</c:v>
                </c:pt>
              </c:numCache>
            </c:numRef>
          </c:val>
          <c:extLst>
            <c:ext xmlns:c16="http://schemas.microsoft.com/office/drawing/2014/chart" uri="{C3380CC4-5D6E-409C-BE32-E72D297353CC}">
              <c16:uniqueId val="{0000000A-B88A-4F33-9ABC-CCE57EC6827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8898</c:v>
                </c:pt>
                <c:pt idx="2">
                  <c:v>#N/A</c:v>
                </c:pt>
                <c:pt idx="3">
                  <c:v>#N/A</c:v>
                </c:pt>
                <c:pt idx="4">
                  <c:v>9308</c:v>
                </c:pt>
                <c:pt idx="5">
                  <c:v>#N/A</c:v>
                </c:pt>
                <c:pt idx="6">
                  <c:v>#N/A</c:v>
                </c:pt>
                <c:pt idx="7">
                  <c:v>8608</c:v>
                </c:pt>
                <c:pt idx="8">
                  <c:v>#N/A</c:v>
                </c:pt>
                <c:pt idx="9">
                  <c:v>#N/A</c:v>
                </c:pt>
                <c:pt idx="10">
                  <c:v>7265</c:v>
                </c:pt>
                <c:pt idx="11">
                  <c:v>#N/A</c:v>
                </c:pt>
                <c:pt idx="12">
                  <c:v>#N/A</c:v>
                </c:pt>
                <c:pt idx="13">
                  <c:v>6193</c:v>
                </c:pt>
                <c:pt idx="14">
                  <c:v>#N/A</c:v>
                </c:pt>
              </c:numCache>
            </c:numRef>
          </c:val>
          <c:smooth val="0"/>
          <c:extLst>
            <c:ext xmlns:c16="http://schemas.microsoft.com/office/drawing/2014/chart" uri="{C3380CC4-5D6E-409C-BE32-E72D297353CC}">
              <c16:uniqueId val="{0000000B-B88A-4F33-9ABC-CCE57EC6827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675</c:v>
                </c:pt>
                <c:pt idx="1">
                  <c:v>921</c:v>
                </c:pt>
                <c:pt idx="2">
                  <c:v>1094</c:v>
                </c:pt>
              </c:numCache>
            </c:numRef>
          </c:val>
          <c:extLst>
            <c:ext xmlns:c16="http://schemas.microsoft.com/office/drawing/2014/chart" uri="{C3380CC4-5D6E-409C-BE32-E72D297353CC}">
              <c16:uniqueId val="{00000000-22A1-4F29-B2C4-D4EB583C6CA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444</c:v>
                </c:pt>
                <c:pt idx="1">
                  <c:v>444</c:v>
                </c:pt>
                <c:pt idx="2">
                  <c:v>501</c:v>
                </c:pt>
              </c:numCache>
            </c:numRef>
          </c:val>
          <c:extLst>
            <c:ext xmlns:c16="http://schemas.microsoft.com/office/drawing/2014/chart" uri="{C3380CC4-5D6E-409C-BE32-E72D297353CC}">
              <c16:uniqueId val="{00000001-22A1-4F29-B2C4-D4EB583C6CA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5748</c:v>
                </c:pt>
                <c:pt idx="1">
                  <c:v>5734</c:v>
                </c:pt>
                <c:pt idx="2">
                  <c:v>5910</c:v>
                </c:pt>
              </c:numCache>
            </c:numRef>
          </c:val>
          <c:extLst>
            <c:ext xmlns:c16="http://schemas.microsoft.com/office/drawing/2014/chart" uri="{C3380CC4-5D6E-409C-BE32-E72D297353CC}">
              <c16:uniqueId val="{00000002-22A1-4F29-B2C4-D4EB583C6CA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{71E950E1-F3E0-4E7D-92A8-1BDE39EFCCC4}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841-4584-A7AA-32390C5193F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{2C6136C0-7D52-499A-9503-1FD1A255CE71}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841-4584-A7AA-32390C5193F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{C1AE85CC-A92A-4499-9968-09EC3FD9362E}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841-4584-A7AA-32390C5193F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{44D67206-D7BC-4303-A492-AC12659CA911}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841-4584-A7AA-32390C5193F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{BAE6ECD0-390A-40AD-871A-5D54D5DFEFA0}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841-4584-A7AA-32390C5193F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{1BE47A35-53A8-4478-B113-A9D69485523E}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841-4584-A7AA-32390C5193F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{016D0029-AE65-49AB-9B7C-229C12CF91E1}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841-4584-A7AA-32390C5193F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{581E969D-2C45-4741-8435-127A0585C8EF}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841-4584-A7AA-32390C5193F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{C17F97E8-8F70-4ABE-9396-42293ECCD7A2}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841-4584-A7AA-32390C5193F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60.7</c:v>
                </c:pt>
                <c:pt idx="8">
                  <c:v>62.3</c:v>
                </c:pt>
                <c:pt idx="16">
                  <c:v>64</c:v>
                </c:pt>
                <c:pt idx="24">
                  <c:v>65.400000000000006</c:v>
                </c:pt>
                <c:pt idx="32">
                  <c:v>66.900000000000006</c:v>
                </c:pt>
              </c:numCache>
            </c:numRef>
          </c:xVal>
          <c:yVal>
            <c:numRef>
              <c:f>公会計指標分析・財政指標組合せ分析表!$BP$51:$DC$51</c:f>
              <c:numCache>
                <c:formatCode>#,##0.0;"▲ "#,##0.0</c:formatCode>
                <c:ptCount val="40"/>
                <c:pt idx="0">
                  <c:v>94.1</c:v>
                </c:pt>
                <c:pt idx="8">
                  <c:v>94.7</c:v>
                </c:pt>
                <c:pt idx="16">
                  <c:v>83.9</c:v>
                </c:pt>
                <c:pt idx="24">
                  <c:v>74.5</c:v>
                </c:pt>
                <c:pt idx="32">
                  <c:v>62.9</c:v>
                </c:pt>
              </c:numCache>
            </c:numRef>
          </c:yVal>
          <c:smooth val="0"/>
          <c:extLst>
            <c:ext xmlns:c16="http://schemas.microsoft.com/office/drawing/2014/chart" uri="{C3380CC4-5D6E-409C-BE32-E72D297353CC}">
              <c16:uniqueId val="{00000009-0841-4584-A7AA-32390C5193F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{03DA58F1-1F04-4C63-8D19-B887B808EDD7}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841-4584-A7AA-32390C5193F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{79AAE7FB-6FC1-4F3F-B09B-B269ECC1B268}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841-4584-A7AA-32390C5193F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{EB09E9DD-4136-4325-8116-8FAF9B8107E4}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841-4584-A7AA-32390C5193F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{B87F1866-CA07-4036-8A42-80DCD62A5703}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841-4584-A7AA-32390C5193F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{BF559A20-F20E-427A-9BED-433587F081B7}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841-4584-A7AA-32390C5193F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{731E0984-DE7B-4B1A-AC56-7DF329034E32}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841-4584-A7AA-32390C5193F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{349174C5-F102-4C68-A700-36C05AECB66C}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841-4584-A7AA-32390C5193F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{92EE4D24-F966-4A4B-A2BD-A7C819A60B13}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841-4584-A7AA-32390C5193F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{F0D69B58-29CD-4D33-855F-0981B00A7878}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841-4584-A7AA-32390C5193F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0841-4584-A7AA-32390C5193FE}"/>
            </c:ext>
          </c:extLst>
        </c:ser>
        <c:dLbls>
          <c:showLegendKey val="0"/>
          <c:showVal val="1"/>
          <c:showCatName val="0"/>
          <c:showSerName val="0"/>
          <c:showPercent val="0"/>
          <c:showBubbleSize val="0"/>
        </c:dLbls>
        <c:axId val="46179840"/>
        <c:axId val="46181760"/>
      </c:scatterChart>
      <c:valAx>
        <c:axId val="46179840"/>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{559A1D45-EE5F-41BF-AC25-C210D48995A7}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476-4C00-8890-DF251783165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{4BFC90C8-8A50-48E8-B006-76534D6F9DB7}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476-4C00-8890-DF251783165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{FD3350C6-EE38-4285-ABA0-3AABF15B8DF5}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476-4C00-8890-DF251783165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{0CE94585-8BF9-43D1-BF85-8D30E919D27D}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476-4C00-8890-DF251783165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{FB59CB1B-F90C-4268-8874-49A380DA41A2}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476-4C00-8890-DF2517831658}"/>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{6DA46E19-C342-4A85-AB02-E6137AB327D4}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476-4C00-8890-DF2517831658}"/>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{2F13AF13-4A04-439C-9E08-E22A66CC4BD2}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476-4C00-8890-DF2517831658}"/>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{6435CA46-D9BB-4304-8460-B69D6F74DB55}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476-4C00-8890-DF2517831658}"/>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{312852B8-92E8-4678-A1CE-C39E73A7CC61}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476-4C00-8890-DF251783165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13.8</c:v>
                </c:pt>
                <c:pt idx="8">
                  <c:v>12.9</c:v>
                </c:pt>
                <c:pt idx="16">
                  <c:v>12.3</c:v>
                </c:pt>
                <c:pt idx="24">
                  <c:v>11.6</c:v>
                </c:pt>
                <c:pt idx="32">
                  <c:v>10.9</c:v>
                </c:pt>
              </c:numCache>
            </c:numRef>
          </c:xVal>
          <c:yVal>
            <c:numRef>
              <c:f>公会計指標分析・財政指標組合せ分析表!$BP$73:$DC$73</c:f>
              <c:numCache>
                <c:formatCode>#,##0.0;"▲ "#,##0.0</c:formatCode>
                <c:ptCount val="40"/>
                <c:pt idx="0">
                  <c:v>94.1</c:v>
                </c:pt>
                <c:pt idx="8">
                  <c:v>94.7</c:v>
                </c:pt>
                <c:pt idx="16">
                  <c:v>83.9</c:v>
                </c:pt>
                <c:pt idx="24">
                  <c:v>74.5</c:v>
                </c:pt>
                <c:pt idx="32">
                  <c:v>62.9</c:v>
                </c:pt>
              </c:numCache>
            </c:numRef>
          </c:yVal>
          <c:smooth val="0"/>
          <c:extLst>
            <c:ext xmlns:c16="http://schemas.microsoft.com/office/drawing/2014/chart" uri="{C3380CC4-5D6E-409C-BE32-E72D297353CC}">
              <c16:uniqueId val="{00000009-6476-4C00-8890-DF251783165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{7CB0A1CE-331E-4DCF-86AD-CDCDFBCF0400}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476-4C00-8890-DF251783165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{AA4B6ACE-2CB5-4CB8-9102-84B51D9CEAE0}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476-4C00-8890-DF251783165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{406FC7B5-355F-4A68-803D-50ADB188F44D}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476-4C00-8890-DF251783165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{D47B0600-EAD2-4D6C-8672-873A13672A4D}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476-4C00-8890-DF251783165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{0B911871-B36F-4EEB-A96B-F40CF9AD4129}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476-4C00-8890-DF2517831658}"/>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{46DA60DD-BDE1-4F69-8945-937C1C55CEC9}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476-4C00-8890-DF2517831658}"/>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{D2C18821-CEC5-4456-A187-373F22ADBDBD}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476-4C00-8890-DF2517831658}"/>
                </c:ext>
              </c:extLst>
            </c:dLbl>
            <c:dLbl>
              <c:idx val="24"/>
              <c:layout>
                <c:manualLayout>
                  <c:x val="0"/>
                  <c:y val="1.0654788284459216E-3"/>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{E311FB49-0528-4050-B9E4-DA7739538CB2}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476-4C00-8890-DF2517831658}"/>
                </c:ext>
              </c:extLst>
            </c:dLbl>
            <c:dLbl>
              <c:idx val="32"/>
              <c:layout>
                <c:manualLayout>
                  <c:x val="0"/>
                  <c:y val="-1.0654788284459415E-3"/>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{3ABDCD54-995B-49F5-BD44-35BA4BEA9AF6}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476-4C00-8890-DF251783165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6476-4C00-8890-DF2517831658}"/>
            </c:ext>
          </c:extLst>
        </c:ser>
        <c:dLbls>
          <c:showLegendKey val="0"/>
          <c:showVal val="1"/>
          <c:showCatName val="0"/>
          <c:showSerName val="0"/>
          <c:showPercent val="0"/>
          <c:showBubbleSize val="0"/>
        </c:dLbls>
        <c:axId val="84219776"/>
        <c:axId val="84234240"/>
      </c:scatterChart>
      <c:valAx>
        <c:axId val="84219776"/>
        <c:scaling>
          <c:orientation val="maxMin"/>
          <c:max val="15"/>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広島県安芸高田市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に実施した大型建設事業に係る地方債の元金償還により高い水準ではあるものの、これまで実施した繰上償還や利率見直しの効果や新規発債の抑制に努めた結果、元利償還金は減少している。算入公債費等も減少したため、実質公債費比率の分子は減少した。今後の新発債については、算入率が高い地方債借入に努め、実質公債費比率の分子の増加抑制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広島県安芸高田市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ふるさと納税の推進によるふるさと応援基金の増加に伴い充当可能財源等（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）が増加し、一般会計等に係る地方債の現在高の減少に伴い将来負担額（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）が減少した。（</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）の減少値が（</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の増加値を上回るため、将来負担比率の分子が前年度よりも減少した。今後も公共施設の更新や統廃合を計画的に進めつつ、新発債は基準財政需要額算入率が高い地方債の借入に努めることで、将来負担比率の分子の減少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広島県安芸高田市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歳計剰余金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億円を財政調整基金に積立てたほか、ふるさと納税の推進によりふるさと応援基金への積立額が増加したことにより、基金が増加した。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財政健全化のための対策を確実に行い、収支が黒字で安定するよう適切に運用する。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地域振興基金：市民の連携の強化と地域振興のための事業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過疎地域持続的発展基金：過疎地域の持続的発展の支援に関する特別措置法に規定する過疎地域持続的発展のための事業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ふるさと応援基金：ふるさと応援寄附金を財源として寄附者の安芸高田市に対する思いを実現する事業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市有住宅管理運営基金：安芸高田市有住宅の管理運営の経費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地域福祉基金：市民の健康と福祉の増進を図り、保健福祉施策を推進する経費</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その他特定目的基金の使途に則った事業の財源とするために取り崩しを行ったので、その他特定目的基金は減少した。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その他特定目的基金を活用し、インフラ施設の更新等の多額の経費が必要な事業等、今後の重要施策を適時に安定して行うことができるよう適切に運用する。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歳計剰余金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億円を財政調整基金に積立たため、基金が増加した。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今後の非常時等に備え、財政健全化の対策を確実に行い、取崩し額の抑制と積立金による基金残高の増額に取り組み、収支が黒字で安定するよう適切に運用する。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普通交付税で措置された臨時財政対策債償還基金費を積立たため、基金が増加した。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財政健全化を図るため、計画的な償還を行えるよう適切に運用する。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広島県安芸高田市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26,611
25,538
537.71
21,432,473
20,803,166
523,873
12,223,693
20,137,742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62.9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減価償却が進行した結果、前年度に比べて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ポイント増加し、類似団体平均を上回っている。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当市では、平成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年に策定した公共施設等総合管理計画を時間経過により変化した情勢に合わせ、令和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月に改訂した。今後は公共施設の総延床面積を令和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％以上削減することを目標とし、老朽化施設の除却等を進める。　 </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795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98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760595" y="4481936"/>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813300" y="574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573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813300" y="425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448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2663</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813300" y="5146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711700" y="529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4000500" y="528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3238500" y="525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2476500" y="524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1714500" y="522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19367</xdr:rowOff>
    </xdr:from>
    <xdr:to>
      <xdr:col>23</xdr:col>
      <xdr:colOff>136525</xdr:colOff>
      <xdr:row>31</xdr:row>
      <xdr:rowOff>120967</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711700" y="533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169244</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D00-000052000000}"/>
            </a:ext>
          </a:extLst>
        </xdr:cNvPr>
        <xdr:cNvSpPr txBox="1"/>
      </xdr:nvSpPr>
      <xdr:spPr>
        <a:xfrm>
          <a:off x="4813300" y="5312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163830</xdr:rowOff>
    </xdr:from>
    <xdr:to>
      <xdr:col>19</xdr:col>
      <xdr:colOff>187325</xdr:colOff>
      <xdr:row>31</xdr:row>
      <xdr:rowOff>93980</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000500" y="530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43180</xdr:rowOff>
    </xdr:from>
    <xdr:to>
      <xdr:col>23</xdr:col>
      <xdr:colOff>85725</xdr:colOff>
      <xdr:row>31</xdr:row>
      <xdr:rowOff>70167</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4051300" y="5358130"/>
          <a:ext cx="7112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138642</xdr:rowOff>
    </xdr:from>
    <xdr:to>
      <xdr:col>15</xdr:col>
      <xdr:colOff>187325</xdr:colOff>
      <xdr:row>31</xdr:row>
      <xdr:rowOff>68792</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3238500" y="528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17992</xdr:rowOff>
    </xdr:from>
    <xdr:to>
      <xdr:col>19</xdr:col>
      <xdr:colOff>136525</xdr:colOff>
      <xdr:row>31</xdr:row>
      <xdr:rowOff>43180</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3289300" y="5332942"/>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108056</xdr:rowOff>
    </xdr:from>
    <xdr:to>
      <xdr:col>11</xdr:col>
      <xdr:colOff>187325</xdr:colOff>
      <xdr:row>31</xdr:row>
      <xdr:rowOff>38206</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2476500" y="525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158856</xdr:rowOff>
    </xdr:from>
    <xdr:to>
      <xdr:col>15</xdr:col>
      <xdr:colOff>136525</xdr:colOff>
      <xdr:row>31</xdr:row>
      <xdr:rowOff>17992</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2527300" y="5302356"/>
          <a:ext cx="7620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79269</xdr:rowOff>
    </xdr:from>
    <xdr:to>
      <xdr:col>7</xdr:col>
      <xdr:colOff>187325</xdr:colOff>
      <xdr:row>31</xdr:row>
      <xdr:rowOff>9419</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1714500" y="522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130069</xdr:rowOff>
    </xdr:from>
    <xdr:to>
      <xdr:col>11</xdr:col>
      <xdr:colOff>136525</xdr:colOff>
      <xdr:row>30</xdr:row>
      <xdr:rowOff>158856</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1765300" y="5273569"/>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90716</xdr:rowOff>
    </xdr:from>
    <xdr:ext cx="405111" cy="259045"/>
    <xdr:sp macro="" textlink="">
      <xdr:nvSpPr>
        <xdr:cNvPr id="91" name="n_1aveValue有形固定資産減価償却率">
          <a:extLst>
            <a:ext uri="{FF2B5EF4-FFF2-40B4-BE49-F238E27FC236}">
              <a16:creationId xmlns:a16="http://schemas.microsoft.com/office/drawing/2014/main" id="{00000000-0008-0000-0D00-00005B000000}"/>
            </a:ext>
          </a:extLst>
        </xdr:cNvPr>
        <xdr:cNvSpPr txBox="1"/>
      </xdr:nvSpPr>
      <xdr:spPr>
        <a:xfrm>
          <a:off x="3836044" y="506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58331</xdr:rowOff>
    </xdr:from>
    <xdr:ext cx="405111" cy="259045"/>
    <xdr:sp macro="" textlink="">
      <xdr:nvSpPr>
        <xdr:cNvPr id="92" name="n_2aveValue有形固定資産減価償却率">
          <a:extLst>
            <a:ext uri="{FF2B5EF4-FFF2-40B4-BE49-F238E27FC236}">
              <a16:creationId xmlns:a16="http://schemas.microsoft.com/office/drawing/2014/main" id="{00000000-0008-0000-0D00-00005C000000}"/>
            </a:ext>
          </a:extLst>
        </xdr:cNvPr>
        <xdr:cNvSpPr txBox="1"/>
      </xdr:nvSpPr>
      <xdr:spPr>
        <a:xfrm>
          <a:off x="3086744" y="5030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43938</xdr:rowOff>
    </xdr:from>
    <xdr:ext cx="405111" cy="259045"/>
    <xdr:sp macro="" textlink="">
      <xdr:nvSpPr>
        <xdr:cNvPr id="93" name="n_3aveValue有形固定資産減価償却率">
          <a:extLst>
            <a:ext uri="{FF2B5EF4-FFF2-40B4-BE49-F238E27FC236}">
              <a16:creationId xmlns:a16="http://schemas.microsoft.com/office/drawing/2014/main" id="{00000000-0008-0000-0D00-00005D000000}"/>
            </a:ext>
          </a:extLst>
        </xdr:cNvPr>
        <xdr:cNvSpPr txBox="1"/>
      </xdr:nvSpPr>
      <xdr:spPr>
        <a:xfrm>
          <a:off x="2324744" y="5015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5944</xdr:rowOff>
    </xdr:from>
    <xdr:ext cx="405111" cy="259045"/>
    <xdr:sp macro="" textlink="">
      <xdr:nvSpPr>
        <xdr:cNvPr id="94" name="n_4aveValue有形固定資産減価償却率">
          <a:extLst>
            <a:ext uri="{FF2B5EF4-FFF2-40B4-BE49-F238E27FC236}">
              <a16:creationId xmlns:a16="http://schemas.microsoft.com/office/drawing/2014/main" id="{00000000-0008-0000-0D00-00005E000000}"/>
            </a:ext>
          </a:extLst>
        </xdr:cNvPr>
        <xdr:cNvSpPr txBox="1"/>
      </xdr:nvSpPr>
      <xdr:spPr>
        <a:xfrm>
          <a:off x="1562744" y="5320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85107</xdr:rowOff>
    </xdr:from>
    <xdr:ext cx="405111" cy="259045"/>
    <xdr:sp macro="" textlink="">
      <xdr:nvSpPr>
        <xdr:cNvPr id="95" name="n_1mainValue有形固定資産減価償却率">
          <a:extLst>
            <a:ext uri="{FF2B5EF4-FFF2-40B4-BE49-F238E27FC236}">
              <a16:creationId xmlns:a16="http://schemas.microsoft.com/office/drawing/2014/main" id="{00000000-0008-0000-0D00-00005F000000}"/>
            </a:ext>
          </a:extLst>
        </xdr:cNvPr>
        <xdr:cNvSpPr txBox="1"/>
      </xdr:nvSpPr>
      <xdr:spPr>
        <a:xfrm>
          <a:off x="3836044" y="5400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59919</xdr:rowOff>
    </xdr:from>
    <xdr:ext cx="405111" cy="259045"/>
    <xdr:sp macro="" textlink="">
      <xdr:nvSpPr>
        <xdr:cNvPr id="96" name="n_2mainValue有形固定資産減価償却率">
          <a:extLst>
            <a:ext uri="{FF2B5EF4-FFF2-40B4-BE49-F238E27FC236}">
              <a16:creationId xmlns:a16="http://schemas.microsoft.com/office/drawing/2014/main" id="{00000000-0008-0000-0D00-000060000000}"/>
            </a:ext>
          </a:extLst>
        </xdr:cNvPr>
        <xdr:cNvSpPr txBox="1"/>
      </xdr:nvSpPr>
      <xdr:spPr>
        <a:xfrm>
          <a:off x="3086744" y="5374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29333</xdr:rowOff>
    </xdr:from>
    <xdr:ext cx="405111" cy="259045"/>
    <xdr:sp macro="" textlink="">
      <xdr:nvSpPr>
        <xdr:cNvPr id="97" name="n_3mainValue有形固定資産減価償却率">
          <a:extLst>
            <a:ext uri="{FF2B5EF4-FFF2-40B4-BE49-F238E27FC236}">
              <a16:creationId xmlns:a16="http://schemas.microsoft.com/office/drawing/2014/main" id="{00000000-0008-0000-0D00-000061000000}"/>
            </a:ext>
          </a:extLst>
        </xdr:cNvPr>
        <xdr:cNvSpPr txBox="1"/>
      </xdr:nvSpPr>
      <xdr:spPr>
        <a:xfrm>
          <a:off x="2324744" y="5344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25946</xdr:rowOff>
    </xdr:from>
    <xdr:ext cx="405111" cy="259045"/>
    <xdr:sp macro="" textlink="">
      <xdr:nvSpPr>
        <xdr:cNvPr id="98" name="n_4mainValue有形固定資産減価償却率">
          <a:extLst>
            <a:ext uri="{FF2B5EF4-FFF2-40B4-BE49-F238E27FC236}">
              <a16:creationId xmlns:a16="http://schemas.microsoft.com/office/drawing/2014/main" id="{00000000-0008-0000-0D00-000062000000}"/>
            </a:ext>
          </a:extLst>
        </xdr:cNvPr>
        <xdr:cNvSpPr txBox="1"/>
      </xdr:nvSpPr>
      <xdr:spPr>
        <a:xfrm>
          <a:off x="1562744" y="4997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年度に借入れた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汚泥再生処理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建設事業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に係る合併特例債の償還が終了するなど、地方債現在高が減少した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こと、地方税及び普通交付税が増加したことにより、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前年度に比べて債務償還比率が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低下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しかしながら、以前として類似団体内平均値より高い比率となっていることから、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引き続き地方債残高を確実に減少させつつ、施設保有量の適正化への取組及び事業見直しなどを行い、経常一般財源等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確保</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に努めていく。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D00-00007E0000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flipV="1">
          <a:off x="14793595" y="4541308"/>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28" name="債務償還比率最小値テキスト">
          <a:extLst>
            <a:ext uri="{FF2B5EF4-FFF2-40B4-BE49-F238E27FC236}">
              <a16:creationId xmlns:a16="http://schemas.microsoft.com/office/drawing/2014/main" id="{00000000-0008-0000-0D00-000080000000}"/>
            </a:ext>
          </a:extLst>
        </xdr:cNvPr>
        <xdr:cNvSpPr txBox="1"/>
      </xdr:nvSpPr>
      <xdr:spPr>
        <a:xfrm>
          <a:off x="14846300" y="595700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4706600" y="5953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00000000-0008-0000-0D00-000082000000}"/>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25981</xdr:rowOff>
    </xdr:from>
    <xdr:ext cx="469744" cy="259045"/>
    <xdr:sp macro="" textlink="">
      <xdr:nvSpPr>
        <xdr:cNvPr id="132" name="債務償還比率平均値テキスト">
          <a:extLst>
            <a:ext uri="{FF2B5EF4-FFF2-40B4-BE49-F238E27FC236}">
              <a16:creationId xmlns:a16="http://schemas.microsoft.com/office/drawing/2014/main" id="{00000000-0008-0000-0D00-000084000000}"/>
            </a:ext>
          </a:extLst>
        </xdr:cNvPr>
        <xdr:cNvSpPr txBox="1"/>
      </xdr:nvSpPr>
      <xdr:spPr>
        <a:xfrm>
          <a:off x="14846300" y="4998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4744700" y="514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4033500" y="515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3271500" y="511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2509500" y="529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1747500" y="534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104218</xdr:rowOff>
    </xdr:from>
    <xdr:to>
      <xdr:col>76</xdr:col>
      <xdr:colOff>73025</xdr:colOff>
      <xdr:row>31</xdr:row>
      <xdr:rowOff>34368</xdr:rowOff>
    </xdr:to>
    <xdr:sp macro="" textlink="">
      <xdr:nvSpPr>
        <xdr:cNvPr id="143" name="楕円 142">
          <a:extLst>
            <a:ext uri="{FF2B5EF4-FFF2-40B4-BE49-F238E27FC236}">
              <a16:creationId xmlns:a16="http://schemas.microsoft.com/office/drawing/2014/main" id="{00000000-0008-0000-0D00-00008F000000}"/>
            </a:ext>
          </a:extLst>
        </xdr:cNvPr>
        <xdr:cNvSpPr/>
      </xdr:nvSpPr>
      <xdr:spPr>
        <a:xfrm>
          <a:off x="14744700" y="524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82645</xdr:rowOff>
    </xdr:from>
    <xdr:ext cx="469744" cy="259045"/>
    <xdr:sp macro="" textlink="">
      <xdr:nvSpPr>
        <xdr:cNvPr id="144" name="債務償還比率該当値テキスト">
          <a:extLst>
            <a:ext uri="{FF2B5EF4-FFF2-40B4-BE49-F238E27FC236}">
              <a16:creationId xmlns:a16="http://schemas.microsoft.com/office/drawing/2014/main" id="{00000000-0008-0000-0D00-000090000000}"/>
            </a:ext>
          </a:extLst>
        </xdr:cNvPr>
        <xdr:cNvSpPr txBox="1"/>
      </xdr:nvSpPr>
      <xdr:spPr>
        <a:xfrm>
          <a:off x="14846300" y="522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18768</xdr:rowOff>
    </xdr:from>
    <xdr:to>
      <xdr:col>72</xdr:col>
      <xdr:colOff>123825</xdr:colOff>
      <xdr:row>31</xdr:row>
      <xdr:rowOff>120368</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033500" y="533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155018</xdr:rowOff>
    </xdr:from>
    <xdr:to>
      <xdr:col>76</xdr:col>
      <xdr:colOff>22225</xdr:colOff>
      <xdr:row>31</xdr:row>
      <xdr:rowOff>69568</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flipV="1">
          <a:off x="14084300" y="5298518"/>
          <a:ext cx="711200" cy="8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90904</xdr:rowOff>
    </xdr:from>
    <xdr:to>
      <xdr:col>68</xdr:col>
      <xdr:colOff>123825</xdr:colOff>
      <xdr:row>31</xdr:row>
      <xdr:rowOff>21054</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3271500" y="523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141704</xdr:rowOff>
    </xdr:from>
    <xdr:to>
      <xdr:col>72</xdr:col>
      <xdr:colOff>73025</xdr:colOff>
      <xdr:row>31</xdr:row>
      <xdr:rowOff>69568</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a:off x="13322300" y="5285204"/>
          <a:ext cx="762000" cy="99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67945</xdr:rowOff>
    </xdr:from>
    <xdr:to>
      <xdr:col>64</xdr:col>
      <xdr:colOff>123825</xdr:colOff>
      <xdr:row>31</xdr:row>
      <xdr:rowOff>169545</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2509500" y="53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141704</xdr:rowOff>
    </xdr:from>
    <xdr:to>
      <xdr:col>68</xdr:col>
      <xdr:colOff>73025</xdr:colOff>
      <xdr:row>31</xdr:row>
      <xdr:rowOff>118745</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2560300" y="5285204"/>
          <a:ext cx="762000" cy="14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13920</xdr:rowOff>
    </xdr:from>
    <xdr:to>
      <xdr:col>60</xdr:col>
      <xdr:colOff>123825</xdr:colOff>
      <xdr:row>32</xdr:row>
      <xdr:rowOff>115520</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1747500" y="550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118745</xdr:rowOff>
    </xdr:from>
    <xdr:to>
      <xdr:col>64</xdr:col>
      <xdr:colOff>73025</xdr:colOff>
      <xdr:row>32</xdr:row>
      <xdr:rowOff>64720</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1798300" y="5433695"/>
          <a:ext cx="762000" cy="11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130467</xdr:rowOff>
    </xdr:from>
    <xdr:ext cx="469744" cy="259045"/>
    <xdr:sp macro="" textlink="">
      <xdr:nvSpPr>
        <xdr:cNvPr id="153" name="n_1aveValue債務償還比率">
          <a:extLst>
            <a:ext uri="{FF2B5EF4-FFF2-40B4-BE49-F238E27FC236}">
              <a16:creationId xmlns:a16="http://schemas.microsoft.com/office/drawing/2014/main" id="{00000000-0008-0000-0D00-000099000000}"/>
            </a:ext>
          </a:extLst>
        </xdr:cNvPr>
        <xdr:cNvSpPr txBox="1"/>
      </xdr:nvSpPr>
      <xdr:spPr>
        <a:xfrm>
          <a:off x="13836727" y="4931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93524</xdr:rowOff>
    </xdr:from>
    <xdr:ext cx="469744" cy="259045"/>
    <xdr:sp macro="" textlink="">
      <xdr:nvSpPr>
        <xdr:cNvPr id="154" name="n_2aveValue債務償還比率">
          <a:extLst>
            <a:ext uri="{FF2B5EF4-FFF2-40B4-BE49-F238E27FC236}">
              <a16:creationId xmlns:a16="http://schemas.microsoft.com/office/drawing/2014/main" id="{00000000-0008-0000-0D00-00009A000000}"/>
            </a:ext>
          </a:extLst>
        </xdr:cNvPr>
        <xdr:cNvSpPr txBox="1"/>
      </xdr:nvSpPr>
      <xdr:spPr>
        <a:xfrm>
          <a:off x="13087427" y="489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94315</xdr:rowOff>
    </xdr:from>
    <xdr:ext cx="469744" cy="259045"/>
    <xdr:sp macro="" textlink="">
      <xdr:nvSpPr>
        <xdr:cNvPr id="155" name="n_3aveValue債務償還比率">
          <a:extLst>
            <a:ext uri="{FF2B5EF4-FFF2-40B4-BE49-F238E27FC236}">
              <a16:creationId xmlns:a16="http://schemas.microsoft.com/office/drawing/2014/main" id="{00000000-0008-0000-0D00-00009B000000}"/>
            </a:ext>
          </a:extLst>
        </xdr:cNvPr>
        <xdr:cNvSpPr txBox="1"/>
      </xdr:nvSpPr>
      <xdr:spPr>
        <a:xfrm>
          <a:off x="12325427" y="506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152488</xdr:rowOff>
    </xdr:from>
    <xdr:ext cx="469744" cy="259045"/>
    <xdr:sp macro="" textlink="">
      <xdr:nvSpPr>
        <xdr:cNvPr id="156" name="n_4aveValue債務償還比率">
          <a:extLst>
            <a:ext uri="{FF2B5EF4-FFF2-40B4-BE49-F238E27FC236}">
              <a16:creationId xmlns:a16="http://schemas.microsoft.com/office/drawing/2014/main" id="{00000000-0008-0000-0D00-00009C000000}"/>
            </a:ext>
          </a:extLst>
        </xdr:cNvPr>
        <xdr:cNvSpPr txBox="1"/>
      </xdr:nvSpPr>
      <xdr:spPr>
        <a:xfrm>
          <a:off x="11563427" y="512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111495</xdr:rowOff>
    </xdr:from>
    <xdr:ext cx="469744" cy="259045"/>
    <xdr:sp macro="" textlink="">
      <xdr:nvSpPr>
        <xdr:cNvPr id="157" name="n_1mainValue債務償還比率">
          <a:extLst>
            <a:ext uri="{FF2B5EF4-FFF2-40B4-BE49-F238E27FC236}">
              <a16:creationId xmlns:a16="http://schemas.microsoft.com/office/drawing/2014/main" id="{00000000-0008-0000-0D00-00009D000000}"/>
            </a:ext>
          </a:extLst>
        </xdr:cNvPr>
        <xdr:cNvSpPr txBox="1"/>
      </xdr:nvSpPr>
      <xdr:spPr>
        <a:xfrm>
          <a:off x="13836727" y="5426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12181</xdr:rowOff>
    </xdr:from>
    <xdr:ext cx="469744" cy="259045"/>
    <xdr:sp macro="" textlink="">
      <xdr:nvSpPr>
        <xdr:cNvPr id="158" name="n_2mainValue債務償還比率">
          <a:extLst>
            <a:ext uri="{FF2B5EF4-FFF2-40B4-BE49-F238E27FC236}">
              <a16:creationId xmlns:a16="http://schemas.microsoft.com/office/drawing/2014/main" id="{00000000-0008-0000-0D00-00009E000000}"/>
            </a:ext>
          </a:extLst>
        </xdr:cNvPr>
        <xdr:cNvSpPr txBox="1"/>
      </xdr:nvSpPr>
      <xdr:spPr>
        <a:xfrm>
          <a:off x="13087427" y="5327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160672</xdr:rowOff>
    </xdr:from>
    <xdr:ext cx="469744" cy="259045"/>
    <xdr:sp macro="" textlink="">
      <xdr:nvSpPr>
        <xdr:cNvPr id="159" name="n_3mainValue債務償還比率">
          <a:extLst>
            <a:ext uri="{FF2B5EF4-FFF2-40B4-BE49-F238E27FC236}">
              <a16:creationId xmlns:a16="http://schemas.microsoft.com/office/drawing/2014/main" id="{00000000-0008-0000-0D00-00009F000000}"/>
            </a:ext>
          </a:extLst>
        </xdr:cNvPr>
        <xdr:cNvSpPr txBox="1"/>
      </xdr:nvSpPr>
      <xdr:spPr>
        <a:xfrm>
          <a:off x="12325427" y="547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106647</xdr:rowOff>
    </xdr:from>
    <xdr:ext cx="469744" cy="259045"/>
    <xdr:sp macro="" textlink="">
      <xdr:nvSpPr>
        <xdr:cNvPr id="160" name="n_4mainValue債務償還比率">
          <a:extLst>
            <a:ext uri="{FF2B5EF4-FFF2-40B4-BE49-F238E27FC236}">
              <a16:creationId xmlns:a16="http://schemas.microsoft.com/office/drawing/2014/main" id="{00000000-0008-0000-0D00-0000A0000000}"/>
            </a:ext>
          </a:extLst>
        </xdr:cNvPr>
        <xdr:cNvSpPr txBox="1"/>
      </xdr:nvSpPr>
      <xdr:spPr>
        <a:xfrm>
          <a:off x="11563427" y="559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D00-0000A10000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D00-0000A200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広島県安芸高田市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26,611
25,538
537.71
21,432,473
20,803,166
523,873
12,223,693
20,137,742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62.9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73025</xdr:rowOff>
    </xdr:from>
    <xdr:to>
      <xdr:col>24</xdr:col>
      <xdr:colOff>114300</xdr:colOff>
      <xdr:row>39</xdr:row>
      <xdr:rowOff>3175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51452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52070</xdr:rowOff>
    </xdr:from>
    <xdr:to>
      <xdr:col>20</xdr:col>
      <xdr:colOff>38100</xdr:colOff>
      <xdr:row>38</xdr:row>
      <xdr:rowOff>153670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102870</xdr:rowOff>
    </xdr:from>
    <xdr:to>
      <xdr:col>24</xdr:col>
      <xdr:colOff>63500</xdr:colOff>
      <xdr:row>38</xdr:row>
      <xdr:rowOff>123825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61797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13970</xdr:rowOff>
    </xdr:from>
    <xdr:to>
      <xdr:col>15</xdr:col>
      <xdr:colOff>101600</xdr:colOff>
      <xdr:row>38</xdr:row>
      <xdr:rowOff>115570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64770</xdr:rowOff>
    </xdr:from>
    <xdr:to>
      <xdr:col>19</xdr:col>
      <xdr:colOff>177800</xdr:colOff>
      <xdr:row>38</xdr:row>
      <xdr:rowOff>102870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5798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156845</xdr:rowOff>
    </xdr:from>
    <xdr:to>
      <xdr:col>10</xdr:col>
      <xdr:colOff>165100</xdr:colOff>
      <xdr:row>38</xdr:row>
      <xdr:rowOff>86995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36195</xdr:rowOff>
    </xdr:from>
    <xdr:to>
      <xdr:col>15</xdr:col>
      <xdr:colOff>50800</xdr:colOff>
      <xdr:row>38</xdr:row>
      <xdr:rowOff>64770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5512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143510</xdr:rowOff>
    </xdr:from>
    <xdr:to>
      <xdr:col>6</xdr:col>
      <xdr:colOff>38100</xdr:colOff>
      <xdr:row>38</xdr:row>
      <xdr:rowOff>73660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22860</xdr:rowOff>
    </xdr:from>
    <xdr:to>
      <xdr:col>10</xdr:col>
      <xdr:colOff>114300</xdr:colOff>
      <xdr:row>38</xdr:row>
      <xdr:rowOff>36195</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53796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135907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124477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59707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144797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106697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78122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64787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118374</xdr:rowOff>
    </xdr:from>
    <xdr:ext cx="534377"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633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60890</xdr:rowOff>
    </xdr:from>
    <xdr:to>
      <xdr:col>55</xdr:col>
      <xdr:colOff>50800</xdr:colOff>
      <xdr:row>36</xdr:row>
      <xdr:rowOff>162490</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623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83767</xdr:rowOff>
    </xdr:from>
    <xdr:ext cx="534377"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608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79959</xdr:rowOff>
    </xdr:from>
    <xdr:to>
      <xdr:col>50</xdr:col>
      <xdr:colOff>165100</xdr:colOff>
      <xdr:row>37</xdr:row>
      <xdr:rowOff>10109</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625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111690</xdr:rowOff>
    </xdr:from>
    <xdr:to>
      <xdr:col>55</xdr:col>
      <xdr:colOff>0</xdr:colOff>
      <xdr:row>36</xdr:row>
      <xdr:rowOff>130759</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9639300" y="6283890"/>
          <a:ext cx="838200" cy="1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112230</xdr:rowOff>
    </xdr:from>
    <xdr:to>
      <xdr:col>46</xdr:col>
      <xdr:colOff>38100</xdr:colOff>
      <xdr:row>37</xdr:row>
      <xdr:rowOff>42380</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628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130759</xdr:rowOff>
    </xdr:from>
    <xdr:to>
      <xdr:col>50</xdr:col>
      <xdr:colOff>114300</xdr:colOff>
      <xdr:row>36</xdr:row>
      <xdr:rowOff>163030</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750300" y="6302959"/>
          <a:ext cx="889000" cy="3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129013</xdr:rowOff>
    </xdr:from>
    <xdr:to>
      <xdr:col>41</xdr:col>
      <xdr:colOff>101600</xdr:colOff>
      <xdr:row>37</xdr:row>
      <xdr:rowOff>59163</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630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163030</xdr:rowOff>
    </xdr:from>
    <xdr:to>
      <xdr:col>45</xdr:col>
      <xdr:colOff>177800</xdr:colOff>
      <xdr:row>37</xdr:row>
      <xdr:rowOff>8363</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861300" y="6335230"/>
          <a:ext cx="889000" cy="1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131375</xdr:rowOff>
    </xdr:from>
    <xdr:to>
      <xdr:col>36</xdr:col>
      <xdr:colOff>165100</xdr:colOff>
      <xdr:row>37</xdr:row>
      <xdr:rowOff>61525</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630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8363</xdr:rowOff>
    </xdr:from>
    <xdr:to>
      <xdr:col>41</xdr:col>
      <xdr:colOff>50800</xdr:colOff>
      <xdr:row>37</xdr:row>
      <xdr:rowOff>10725</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6972300" y="6352013"/>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71055</xdr:rowOff>
    </xdr:from>
    <xdr:ext cx="534377"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59411" y="675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84390</xdr:rowOff>
    </xdr:from>
    <xdr:ext cx="534377"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483111" y="677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114184</xdr:rowOff>
    </xdr:from>
    <xdr:ext cx="534377"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594111" y="68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124985</xdr:rowOff>
    </xdr:from>
    <xdr:ext cx="534377"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05111" y="681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26636</xdr:rowOff>
    </xdr:from>
    <xdr:ext cx="534377"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59411" y="602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58907</xdr:rowOff>
    </xdr:from>
    <xdr:ext cx="534377"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483111" y="605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75690</xdr:rowOff>
    </xdr:from>
    <xdr:ext cx="534377"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594111" y="607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78052</xdr:rowOff>
    </xdr:from>
    <xdr:ext cx="534377"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05111" y="607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162758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449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42273</xdr:rowOff>
    </xdr:from>
    <xdr:to>
      <xdr:col>24</xdr:col>
      <xdr:colOff>114300</xdr:colOff>
      <xdr:row>60</xdr:row>
      <xdr:rowOff>143873</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103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65150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10180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3084</xdr:rowOff>
    </xdr:from>
    <xdr:to>
      <xdr:col>20</xdr:col>
      <xdr:colOff>38100</xdr:colOff>
      <xdr:row>60</xdr:row>
      <xdr:rowOff>104684</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1029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53884</xdr:rowOff>
    </xdr:from>
    <xdr:to>
      <xdr:col>24</xdr:col>
      <xdr:colOff>63500</xdr:colOff>
      <xdr:row>60</xdr:row>
      <xdr:rowOff>93073</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10340884"/>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7983</xdr:rowOff>
    </xdr:from>
    <xdr:to>
      <xdr:col>15</xdr:col>
      <xdr:colOff>101600</xdr:colOff>
      <xdr:row>60</xdr:row>
      <xdr:rowOff>109583</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102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53884</xdr:rowOff>
    </xdr:from>
    <xdr:to>
      <xdr:col>19</xdr:col>
      <xdr:colOff>177800</xdr:colOff>
      <xdr:row>60</xdr:row>
      <xdr:rowOff>58783</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flipV="1">
          <a:off x="2908300" y="1034088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161472</xdr:rowOff>
    </xdr:from>
    <xdr:to>
      <xdr:col>10</xdr:col>
      <xdr:colOff>165100</xdr:colOff>
      <xdr:row>60</xdr:row>
      <xdr:rowOff>91622</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1027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40822</xdr:rowOff>
    </xdr:from>
    <xdr:to>
      <xdr:col>15</xdr:col>
      <xdr:colOff>50800</xdr:colOff>
      <xdr:row>60</xdr:row>
      <xdr:rowOff>58783</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019300" y="10327822"/>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115751</xdr:rowOff>
    </xdr:from>
    <xdr:to>
      <xdr:col>6</xdr:col>
      <xdr:colOff>38100</xdr:colOff>
      <xdr:row>60</xdr:row>
      <xdr:rowOff>45901</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1023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166551</xdr:rowOff>
    </xdr:from>
    <xdr:to>
      <xdr:col>10</xdr:col>
      <xdr:colOff>114300</xdr:colOff>
      <xdr:row>60</xdr:row>
      <xdr:rowOff>40822</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130300" y="10282101"/>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69686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37028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32130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121211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1006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126110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108149</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1005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62428</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1000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41526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10515600" y="10671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7810500" y="1072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921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7717</xdr:rowOff>
    </xdr:from>
    <xdr:to>
      <xdr:col>55</xdr:col>
      <xdr:colOff>50800</xdr:colOff>
      <xdr:row>62</xdr:row>
      <xdr:rowOff>109317</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10426700" y="1063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30594</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10515600" y="10489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4904</xdr:rowOff>
    </xdr:from>
    <xdr:to>
      <xdr:col>50</xdr:col>
      <xdr:colOff>165100</xdr:colOff>
      <xdr:row>62</xdr:row>
      <xdr:rowOff>106504</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9588500" y="1063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55704</xdr:rowOff>
    </xdr:from>
    <xdr:to>
      <xdr:col>55</xdr:col>
      <xdr:colOff>0</xdr:colOff>
      <xdr:row>62</xdr:row>
      <xdr:rowOff>58517</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a:off x="9639300" y="10685604"/>
          <a:ext cx="838200" cy="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46589</xdr:rowOff>
    </xdr:from>
    <xdr:to>
      <xdr:col>46</xdr:col>
      <xdr:colOff>38100</xdr:colOff>
      <xdr:row>62</xdr:row>
      <xdr:rowOff>148189</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8699500" y="1067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55704</xdr:rowOff>
    </xdr:from>
    <xdr:to>
      <xdr:col>50</xdr:col>
      <xdr:colOff>114300</xdr:colOff>
      <xdr:row>62</xdr:row>
      <xdr:rowOff>97389</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8750300" y="10685604"/>
          <a:ext cx="889000" cy="4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53793</xdr:rowOff>
    </xdr:from>
    <xdr:to>
      <xdr:col>41</xdr:col>
      <xdr:colOff>101600</xdr:colOff>
      <xdr:row>62</xdr:row>
      <xdr:rowOff>155393</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7810500" y="1068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97389</xdr:rowOff>
    </xdr:from>
    <xdr:to>
      <xdr:col>45</xdr:col>
      <xdr:colOff>177800</xdr:colOff>
      <xdr:row>62</xdr:row>
      <xdr:rowOff>104593</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7861300" y="10727289"/>
          <a:ext cx="889000" cy="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28485</xdr:rowOff>
    </xdr:from>
    <xdr:to>
      <xdr:col>36</xdr:col>
      <xdr:colOff>165100</xdr:colOff>
      <xdr:row>62</xdr:row>
      <xdr:rowOff>130085</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921500" y="1065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79285</xdr:rowOff>
    </xdr:from>
    <xdr:to>
      <xdr:col>41</xdr:col>
      <xdr:colOff>50800</xdr:colOff>
      <xdr:row>62</xdr:row>
      <xdr:rowOff>104593</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a:off x="6972300" y="10709185"/>
          <a:ext cx="889000" cy="2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163656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327095" y="10793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50795" y="1080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11723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61795" y="10813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12183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672795" y="1081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123031</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9327095" y="10410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164716</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8450795" y="10451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470</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7561795" y="10458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146612</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672795" y="10433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E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E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E00-000023010000}"/>
            </a:ext>
          </a:extLst>
        </xdr:cNvPr>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E00-000025010000}"/>
            </a:ext>
          </a:extLst>
        </xdr:cNvPr>
        <xdr:cNvSpPr txBox="1"/>
      </xdr:nvSpPr>
      <xdr:spPr>
        <a:xfrm>
          <a:off x="4673600" y="14118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156845</xdr:rowOff>
    </xdr:from>
    <xdr:to>
      <xdr:col>24</xdr:col>
      <xdr:colOff>114300</xdr:colOff>
      <xdr:row>85</xdr:row>
      <xdr:rowOff>86995</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4584700" y="1455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135272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E00-000031010000}"/>
            </a:ext>
          </a:extLst>
        </xdr:cNvPr>
        <xdr:cNvSpPr txBox="1"/>
      </xdr:nvSpPr>
      <xdr:spPr>
        <a:xfrm>
          <a:off x="4673600" y="1453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116839</xdr:rowOff>
    </xdr:from>
    <xdr:to>
      <xdr:col>20</xdr:col>
      <xdr:colOff>38100</xdr:colOff>
      <xdr:row>85</xdr:row>
      <xdr:rowOff>46989</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37465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167639</xdr:rowOff>
    </xdr:from>
    <xdr:to>
      <xdr:col>24</xdr:col>
      <xdr:colOff>63500</xdr:colOff>
      <xdr:row>85</xdr:row>
      <xdr:rowOff>36195</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3797300" y="14569439"/>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88264</xdr:rowOff>
    </xdr:from>
    <xdr:to>
      <xdr:col>15</xdr:col>
      <xdr:colOff>101600</xdr:colOff>
      <xdr:row>85</xdr:row>
      <xdr:rowOff>18414</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2857500" y="1449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139064</xdr:rowOff>
    </xdr:from>
    <xdr:to>
      <xdr:col>19</xdr:col>
      <xdr:colOff>177800</xdr:colOff>
      <xdr:row>84</xdr:row>
      <xdr:rowOff>167639</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2908300" y="14540864"/>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46355</xdr:rowOff>
    </xdr:from>
    <xdr:to>
      <xdr:col>10</xdr:col>
      <xdr:colOff>165100</xdr:colOff>
      <xdr:row>84</xdr:row>
      <xdr:rowOff>147955</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968500" y="1444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97155</xdr:rowOff>
    </xdr:from>
    <xdr:to>
      <xdr:col>15</xdr:col>
      <xdr:colOff>50800</xdr:colOff>
      <xdr:row>84</xdr:row>
      <xdr:rowOff>139064</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2019300" y="1449895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2539</xdr:rowOff>
    </xdr:from>
    <xdr:to>
      <xdr:col>6</xdr:col>
      <xdr:colOff>38100</xdr:colOff>
      <xdr:row>84</xdr:row>
      <xdr:rowOff>104139</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0795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53339</xdr:rowOff>
    </xdr:from>
    <xdr:to>
      <xdr:col>10</xdr:col>
      <xdr:colOff>114300</xdr:colOff>
      <xdr:row>84</xdr:row>
      <xdr:rowOff>97155</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1130300" y="14455139"/>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135907</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E00-00003A010000}"/>
            </a:ext>
          </a:extLst>
        </xdr:cNvPr>
        <xdr:cNvSpPr txBox="1"/>
      </xdr:nvSpPr>
      <xdr:spPr>
        <a:xfrm>
          <a:off x="3582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E00-00003B010000}"/>
            </a:ext>
          </a:extLst>
        </xdr:cNvPr>
        <xdr:cNvSpPr txBox="1"/>
      </xdr:nvSpPr>
      <xdr:spPr>
        <a:xfrm>
          <a:off x="2705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88282</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E00-00003C010000}"/>
            </a:ext>
          </a:extLst>
        </xdr:cNvPr>
        <xdr:cNvSpPr txBox="1"/>
      </xdr:nvSpPr>
      <xdr:spPr>
        <a:xfrm>
          <a:off x="1816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74947</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E00-00003D010000}"/>
            </a:ext>
          </a:extLst>
        </xdr:cNvPr>
        <xdr:cNvSpPr txBox="1"/>
      </xdr:nvSpPr>
      <xdr:spPr>
        <a:xfrm>
          <a:off x="927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38116</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E00-00003E010000}"/>
            </a:ext>
          </a:extLst>
        </xdr:cNvPr>
        <xdr:cNvSpPr txBox="1"/>
      </xdr:nvSpPr>
      <xdr:spPr>
        <a:xfrm>
          <a:off x="3582044" y="1461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9541</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E00-00003F010000}"/>
            </a:ext>
          </a:extLst>
        </xdr:cNvPr>
        <xdr:cNvSpPr txBox="1"/>
      </xdr:nvSpPr>
      <xdr:spPr>
        <a:xfrm>
          <a:off x="2705744" y="1458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139082</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E00-000040010000}"/>
            </a:ext>
          </a:extLst>
        </xdr:cNvPr>
        <xdr:cNvSpPr txBox="1"/>
      </xdr:nvSpPr>
      <xdr:spPr>
        <a:xfrm>
          <a:off x="1816744" y="1454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95266</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E00-000041010000}"/>
            </a:ext>
          </a:extLst>
        </xdr:cNvPr>
        <xdr:cNvSpPr txBox="1"/>
      </xdr:nvSpPr>
      <xdr:spPr>
        <a:xfrm>
          <a:off x="927744" y="1449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00000000-0008-0000-0E00-00005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00000000-0008-0000-0E00-000058010000}"/>
            </a:ext>
          </a:extLst>
        </xdr:cNvPr>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00000000-0008-0000-0E00-00005A010000}"/>
            </a:ext>
          </a:extLst>
        </xdr:cNvPr>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122648</xdr:rowOff>
    </xdr:from>
    <xdr:ext cx="469744" cy="259045"/>
    <xdr:sp macro="" textlink="">
      <xdr:nvSpPr>
        <xdr:cNvPr id="348" name="【公営住宅】&#10;一人当たり面積平均値テキスト">
          <a:extLst>
            <a:ext uri="{FF2B5EF4-FFF2-40B4-BE49-F238E27FC236}">
              <a16:creationId xmlns:a16="http://schemas.microsoft.com/office/drawing/2014/main" id="{00000000-0008-0000-0E00-00005C010000}"/>
            </a:ext>
          </a:extLst>
        </xdr:cNvPr>
        <xdr:cNvSpPr txBox="1"/>
      </xdr:nvSpPr>
      <xdr:spPr>
        <a:xfrm>
          <a:off x="10515600" y="14524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7810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6921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105121</xdr:rowOff>
    </xdr:from>
    <xdr:to>
      <xdr:col>55</xdr:col>
      <xdr:colOff>50800</xdr:colOff>
      <xdr:row>86</xdr:row>
      <xdr:rowOff>35271</xdr:rowOff>
    </xdr:to>
    <xdr:sp macro="" textlink="">
      <xdr:nvSpPr>
        <xdr:cNvPr id="359" name="楕円 358">
          <a:extLst>
            <a:ext uri="{FF2B5EF4-FFF2-40B4-BE49-F238E27FC236}">
              <a16:creationId xmlns:a16="http://schemas.microsoft.com/office/drawing/2014/main" id="{00000000-0008-0000-0E00-000067010000}"/>
            </a:ext>
          </a:extLst>
        </xdr:cNvPr>
        <xdr:cNvSpPr/>
      </xdr:nvSpPr>
      <xdr:spPr>
        <a:xfrm>
          <a:off x="10426700" y="1467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78199</xdr:rowOff>
    </xdr:from>
    <xdr:ext cx="469744" cy="259045"/>
    <xdr:sp macro="" textlink="">
      <xdr:nvSpPr>
        <xdr:cNvPr id="360" name="【公営住宅】&#10;一人当たり面積該当値テキスト">
          <a:extLst>
            <a:ext uri="{FF2B5EF4-FFF2-40B4-BE49-F238E27FC236}">
              <a16:creationId xmlns:a16="http://schemas.microsoft.com/office/drawing/2014/main" id="{00000000-0008-0000-0E00-000068010000}"/>
            </a:ext>
          </a:extLst>
        </xdr:cNvPr>
        <xdr:cNvSpPr txBox="1"/>
      </xdr:nvSpPr>
      <xdr:spPr>
        <a:xfrm>
          <a:off x="10515600" y="14651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105623</xdr:rowOff>
    </xdr:from>
    <xdr:to>
      <xdr:col>50</xdr:col>
      <xdr:colOff>165100</xdr:colOff>
      <xdr:row>86</xdr:row>
      <xdr:rowOff>35773</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9588500" y="1467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155921</xdr:rowOff>
    </xdr:from>
    <xdr:to>
      <xdr:col>55</xdr:col>
      <xdr:colOff>0</xdr:colOff>
      <xdr:row>85</xdr:row>
      <xdr:rowOff>156423</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flipV="1">
          <a:off x="9639300" y="14729171"/>
          <a:ext cx="83820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107178</xdr:rowOff>
    </xdr:from>
    <xdr:to>
      <xdr:col>46</xdr:col>
      <xdr:colOff>38100</xdr:colOff>
      <xdr:row>86</xdr:row>
      <xdr:rowOff>37328</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8699500" y="1468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156423</xdr:rowOff>
    </xdr:from>
    <xdr:to>
      <xdr:col>50</xdr:col>
      <xdr:colOff>114300</xdr:colOff>
      <xdr:row>85</xdr:row>
      <xdr:rowOff>157978</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8750300" y="14729673"/>
          <a:ext cx="8890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108093</xdr:rowOff>
    </xdr:from>
    <xdr:to>
      <xdr:col>41</xdr:col>
      <xdr:colOff>101600</xdr:colOff>
      <xdr:row>86</xdr:row>
      <xdr:rowOff>38243</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7810500" y="1468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157978</xdr:rowOff>
    </xdr:from>
    <xdr:to>
      <xdr:col>45</xdr:col>
      <xdr:colOff>177800</xdr:colOff>
      <xdr:row>85</xdr:row>
      <xdr:rowOff>158893</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7861300" y="14731228"/>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109052</xdr:rowOff>
    </xdr:from>
    <xdr:to>
      <xdr:col>36</xdr:col>
      <xdr:colOff>165100</xdr:colOff>
      <xdr:row>86</xdr:row>
      <xdr:rowOff>39202</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6921500" y="1468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158893</xdr:rowOff>
    </xdr:from>
    <xdr:to>
      <xdr:col>41</xdr:col>
      <xdr:colOff>50800</xdr:colOff>
      <xdr:row>85</xdr:row>
      <xdr:rowOff>159852</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6972300" y="14732143"/>
          <a:ext cx="889000" cy="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47179</xdr:rowOff>
    </xdr:from>
    <xdr:ext cx="469744" cy="259045"/>
    <xdr:sp macro="" textlink="">
      <xdr:nvSpPr>
        <xdr:cNvPr id="369" name="n_1aveValue【公営住宅】&#10;一人当たり面積">
          <a:extLst>
            <a:ext uri="{FF2B5EF4-FFF2-40B4-BE49-F238E27FC236}">
              <a16:creationId xmlns:a16="http://schemas.microsoft.com/office/drawing/2014/main" id="{00000000-0008-0000-0E00-000071010000}"/>
            </a:ext>
          </a:extLst>
        </xdr:cNvPr>
        <xdr:cNvSpPr txBox="1"/>
      </xdr:nvSpPr>
      <xdr:spPr>
        <a:xfrm>
          <a:off x="9391727" y="1444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47454</xdr:rowOff>
    </xdr:from>
    <xdr:ext cx="469744" cy="259045"/>
    <xdr:sp macro="" textlink="">
      <xdr:nvSpPr>
        <xdr:cNvPr id="370" name="n_2aveValue【公営住宅】&#10;一人当たり面積">
          <a:extLst>
            <a:ext uri="{FF2B5EF4-FFF2-40B4-BE49-F238E27FC236}">
              <a16:creationId xmlns:a16="http://schemas.microsoft.com/office/drawing/2014/main" id="{00000000-0008-0000-0E00-000072010000}"/>
            </a:ext>
          </a:extLst>
        </xdr:cNvPr>
        <xdr:cNvSpPr txBox="1"/>
      </xdr:nvSpPr>
      <xdr:spPr>
        <a:xfrm>
          <a:off x="8515427" y="1444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48643</xdr:rowOff>
    </xdr:from>
    <xdr:ext cx="469744" cy="259045"/>
    <xdr:sp macro="" textlink="">
      <xdr:nvSpPr>
        <xdr:cNvPr id="371" name="n_3aveValue【公営住宅】&#10;一人当たり面積">
          <a:extLst>
            <a:ext uri="{FF2B5EF4-FFF2-40B4-BE49-F238E27FC236}">
              <a16:creationId xmlns:a16="http://schemas.microsoft.com/office/drawing/2014/main" id="{00000000-0008-0000-0E00-000073010000}"/>
            </a:ext>
          </a:extLst>
        </xdr:cNvPr>
        <xdr:cNvSpPr txBox="1"/>
      </xdr:nvSpPr>
      <xdr:spPr>
        <a:xfrm>
          <a:off x="7626427" y="1445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47134</xdr:rowOff>
    </xdr:from>
    <xdr:ext cx="469744" cy="259045"/>
    <xdr:sp macro="" textlink="">
      <xdr:nvSpPr>
        <xdr:cNvPr id="372" name="n_4aveValue【公営住宅】&#10;一人当たり面積">
          <a:extLst>
            <a:ext uri="{FF2B5EF4-FFF2-40B4-BE49-F238E27FC236}">
              <a16:creationId xmlns:a16="http://schemas.microsoft.com/office/drawing/2014/main" id="{00000000-0008-0000-0E00-000074010000}"/>
            </a:ext>
          </a:extLst>
        </xdr:cNvPr>
        <xdr:cNvSpPr txBox="1"/>
      </xdr:nvSpPr>
      <xdr:spPr>
        <a:xfrm>
          <a:off x="67374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26900</xdr:rowOff>
    </xdr:from>
    <xdr:ext cx="469744" cy="259045"/>
    <xdr:sp macro="" textlink="">
      <xdr:nvSpPr>
        <xdr:cNvPr id="373" name="n_1mainValue【公営住宅】&#10;一人当たり面積">
          <a:extLst>
            <a:ext uri="{FF2B5EF4-FFF2-40B4-BE49-F238E27FC236}">
              <a16:creationId xmlns:a16="http://schemas.microsoft.com/office/drawing/2014/main" id="{00000000-0008-0000-0E00-000075010000}"/>
            </a:ext>
          </a:extLst>
        </xdr:cNvPr>
        <xdr:cNvSpPr txBox="1"/>
      </xdr:nvSpPr>
      <xdr:spPr>
        <a:xfrm>
          <a:off x="9391727" y="14771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28455</xdr:rowOff>
    </xdr:from>
    <xdr:ext cx="469744" cy="259045"/>
    <xdr:sp macro="" textlink="">
      <xdr:nvSpPr>
        <xdr:cNvPr id="374" name="n_2mainValue【公営住宅】&#10;一人当たり面積">
          <a:extLst>
            <a:ext uri="{FF2B5EF4-FFF2-40B4-BE49-F238E27FC236}">
              <a16:creationId xmlns:a16="http://schemas.microsoft.com/office/drawing/2014/main" id="{00000000-0008-0000-0E00-000076010000}"/>
            </a:ext>
          </a:extLst>
        </xdr:cNvPr>
        <xdr:cNvSpPr txBox="1"/>
      </xdr:nvSpPr>
      <xdr:spPr>
        <a:xfrm>
          <a:off x="8515427" y="14773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29370</xdr:rowOff>
    </xdr:from>
    <xdr:ext cx="469744" cy="259045"/>
    <xdr:sp macro="" textlink="">
      <xdr:nvSpPr>
        <xdr:cNvPr id="375" name="n_3mainValue【公営住宅】&#10;一人当たり面積">
          <a:extLst>
            <a:ext uri="{FF2B5EF4-FFF2-40B4-BE49-F238E27FC236}">
              <a16:creationId xmlns:a16="http://schemas.microsoft.com/office/drawing/2014/main" id="{00000000-0008-0000-0E00-000077010000}"/>
            </a:ext>
          </a:extLst>
        </xdr:cNvPr>
        <xdr:cNvSpPr txBox="1"/>
      </xdr:nvSpPr>
      <xdr:spPr>
        <a:xfrm>
          <a:off x="7626427" y="1477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30329</xdr:rowOff>
    </xdr:from>
    <xdr:ext cx="469744" cy="259045"/>
    <xdr:sp macro="" textlink="">
      <xdr:nvSpPr>
        <xdr:cNvPr id="376" name="n_4mainValue【公営住宅】&#10;一人当たり面積">
          <a:extLst>
            <a:ext uri="{FF2B5EF4-FFF2-40B4-BE49-F238E27FC236}">
              <a16:creationId xmlns:a16="http://schemas.microsoft.com/office/drawing/2014/main" id="{00000000-0008-0000-0E00-000078010000}"/>
            </a:ext>
          </a:extLst>
        </xdr:cNvPr>
        <xdr:cNvSpPr txBox="1"/>
      </xdr:nvSpPr>
      <xdr:spPr>
        <a:xfrm>
          <a:off x="6737427" y="14775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00000000-0008-0000-0E00-0000A1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flipV="1">
          <a:off x="16318864" y="5805896"/>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00000000-0008-0000-0E00-0000A3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421" name="【認定こども園・幼稚園・保育所】&#10;有形固定資産減価償却率最大値テキスト">
          <a:extLst>
            <a:ext uri="{FF2B5EF4-FFF2-40B4-BE49-F238E27FC236}">
              <a16:creationId xmlns:a16="http://schemas.microsoft.com/office/drawing/2014/main" id="{00000000-0008-0000-0E00-0000A5010000}"/>
            </a:ext>
          </a:extLst>
        </xdr:cNvPr>
        <xdr:cNvSpPr txBox="1"/>
      </xdr:nvSpPr>
      <xdr:spPr>
        <a:xfrm>
          <a:off x="16357600" y="55811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16230600" y="580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71137</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00000000-0008-0000-0E00-0000A7010000}"/>
            </a:ext>
          </a:extLst>
        </xdr:cNvPr>
        <xdr:cNvSpPr txBox="1"/>
      </xdr:nvSpPr>
      <xdr:spPr>
        <a:xfrm>
          <a:off x="16357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24" name="フローチャート: 判断 423">
          <a:extLst>
            <a:ext uri="{FF2B5EF4-FFF2-40B4-BE49-F238E27FC236}">
              <a16:creationId xmlns:a16="http://schemas.microsoft.com/office/drawing/2014/main" id="{00000000-0008-0000-0E00-0000A8010000}"/>
            </a:ext>
          </a:extLst>
        </xdr:cNvPr>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5" name="フローチャート: 判断 424">
          <a:extLst>
            <a:ext uri="{FF2B5EF4-FFF2-40B4-BE49-F238E27FC236}">
              <a16:creationId xmlns:a16="http://schemas.microsoft.com/office/drawing/2014/main" id="{00000000-0008-0000-0E00-0000A9010000}"/>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426" name="フローチャート: 判断 425">
          <a:extLst>
            <a:ext uri="{FF2B5EF4-FFF2-40B4-BE49-F238E27FC236}">
              <a16:creationId xmlns:a16="http://schemas.microsoft.com/office/drawing/2014/main" id="{00000000-0008-0000-0E00-0000AA010000}"/>
            </a:ext>
          </a:extLst>
        </xdr:cNvPr>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428" name="フローチャート: 判断 427">
          <a:extLst>
            <a:ext uri="{FF2B5EF4-FFF2-40B4-BE49-F238E27FC236}">
              <a16:creationId xmlns:a16="http://schemas.microsoft.com/office/drawing/2014/main" id="{00000000-0008-0000-0E00-0000AC010000}"/>
            </a:ext>
          </a:extLst>
        </xdr:cNvPr>
        <xdr:cNvSpPr/>
      </xdr:nvSpPr>
      <xdr:spPr>
        <a:xfrm>
          <a:off x="12763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162560</xdr:rowOff>
    </xdr:from>
    <xdr:to>
      <xdr:col>85</xdr:col>
      <xdr:colOff>177800</xdr:colOff>
      <xdr:row>41</xdr:row>
      <xdr:rowOff>92710</xdr:rowOff>
    </xdr:to>
    <xdr:sp macro="" textlink="">
      <xdr:nvSpPr>
        <xdr:cNvPr id="434" name="楕円 433">
          <a:extLst>
            <a:ext uri="{FF2B5EF4-FFF2-40B4-BE49-F238E27FC236}">
              <a16:creationId xmlns:a16="http://schemas.microsoft.com/office/drawing/2014/main" id="{00000000-0008-0000-0E00-0000B2010000}"/>
            </a:ext>
          </a:extLst>
        </xdr:cNvPr>
        <xdr:cNvSpPr/>
      </xdr:nvSpPr>
      <xdr:spPr>
        <a:xfrm>
          <a:off x="162687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140987</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00000000-0008-0000-0E00-0000B3010000}"/>
            </a:ext>
          </a:extLst>
        </xdr:cNvPr>
        <xdr:cNvSpPr txBox="1"/>
      </xdr:nvSpPr>
      <xdr:spPr>
        <a:xfrm>
          <a:off x="16357600" y="699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138067</xdr:rowOff>
    </xdr:from>
    <xdr:to>
      <xdr:col>81</xdr:col>
      <xdr:colOff>101600</xdr:colOff>
      <xdr:row>41</xdr:row>
      <xdr:rowOff>68217</xdr:rowOff>
    </xdr:to>
    <xdr:sp macro="" textlink="">
      <xdr:nvSpPr>
        <xdr:cNvPr id="436" name="楕円 435">
          <a:extLst>
            <a:ext uri="{FF2B5EF4-FFF2-40B4-BE49-F238E27FC236}">
              <a16:creationId xmlns:a16="http://schemas.microsoft.com/office/drawing/2014/main" id="{00000000-0008-0000-0E00-0000B4010000}"/>
            </a:ext>
          </a:extLst>
        </xdr:cNvPr>
        <xdr:cNvSpPr/>
      </xdr:nvSpPr>
      <xdr:spPr>
        <a:xfrm>
          <a:off x="15430500" y="699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17417</xdr:rowOff>
    </xdr:from>
    <xdr:to>
      <xdr:col>85</xdr:col>
      <xdr:colOff>127000</xdr:colOff>
      <xdr:row>41</xdr:row>
      <xdr:rowOff>41910</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a:off x="15481300" y="7046867"/>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128270</xdr:rowOff>
    </xdr:from>
    <xdr:to>
      <xdr:col>76</xdr:col>
      <xdr:colOff>165100</xdr:colOff>
      <xdr:row>41</xdr:row>
      <xdr:rowOff>58420</xdr:rowOff>
    </xdr:to>
    <xdr:sp macro="" textlink="">
      <xdr:nvSpPr>
        <xdr:cNvPr id="438" name="楕円 437">
          <a:extLst>
            <a:ext uri="{FF2B5EF4-FFF2-40B4-BE49-F238E27FC236}">
              <a16:creationId xmlns:a16="http://schemas.microsoft.com/office/drawing/2014/main" id="{00000000-0008-0000-0E00-0000B6010000}"/>
            </a:ext>
          </a:extLst>
        </xdr:cNvPr>
        <xdr:cNvSpPr/>
      </xdr:nvSpPr>
      <xdr:spPr>
        <a:xfrm>
          <a:off x="14541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7620</xdr:rowOff>
    </xdr:from>
    <xdr:to>
      <xdr:col>81</xdr:col>
      <xdr:colOff>50800</xdr:colOff>
      <xdr:row>41</xdr:row>
      <xdr:rowOff>17417</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4592300" y="703707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133169</xdr:rowOff>
    </xdr:from>
    <xdr:to>
      <xdr:col>72</xdr:col>
      <xdr:colOff>38100</xdr:colOff>
      <xdr:row>41</xdr:row>
      <xdr:rowOff>63319</xdr:rowOff>
    </xdr:to>
    <xdr:sp macro="" textlink="">
      <xdr:nvSpPr>
        <xdr:cNvPr id="440" name="楕円 439">
          <a:extLst>
            <a:ext uri="{FF2B5EF4-FFF2-40B4-BE49-F238E27FC236}">
              <a16:creationId xmlns:a16="http://schemas.microsoft.com/office/drawing/2014/main" id="{00000000-0008-0000-0E00-0000B8010000}"/>
            </a:ext>
          </a:extLst>
        </xdr:cNvPr>
        <xdr:cNvSpPr/>
      </xdr:nvSpPr>
      <xdr:spPr>
        <a:xfrm>
          <a:off x="13652500" y="699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7620</xdr:rowOff>
    </xdr:from>
    <xdr:to>
      <xdr:col>76</xdr:col>
      <xdr:colOff>114300</xdr:colOff>
      <xdr:row>41</xdr:row>
      <xdr:rowOff>12519</xdr:rowOff>
    </xdr:to>
    <xdr:cxnSp macro="">
      <xdr:nvCxnSpPr>
        <xdr:cNvPr id="441" name="直線コネクタ 440">
          <a:extLst>
            <a:ext uri="{FF2B5EF4-FFF2-40B4-BE49-F238E27FC236}">
              <a16:creationId xmlns:a16="http://schemas.microsoft.com/office/drawing/2014/main" id="{00000000-0008-0000-0E00-0000B9010000}"/>
            </a:ext>
          </a:extLst>
        </xdr:cNvPr>
        <xdr:cNvCxnSpPr/>
      </xdr:nvCxnSpPr>
      <xdr:spPr>
        <a:xfrm flipV="1">
          <a:off x="13703300" y="703707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113574</xdr:rowOff>
    </xdr:from>
    <xdr:to>
      <xdr:col>67</xdr:col>
      <xdr:colOff>101600</xdr:colOff>
      <xdr:row>41</xdr:row>
      <xdr:rowOff>43724</xdr:rowOff>
    </xdr:to>
    <xdr:sp macro="" textlink="">
      <xdr:nvSpPr>
        <xdr:cNvPr id="442" name="楕円 441">
          <a:extLst>
            <a:ext uri="{FF2B5EF4-FFF2-40B4-BE49-F238E27FC236}">
              <a16:creationId xmlns:a16="http://schemas.microsoft.com/office/drawing/2014/main" id="{00000000-0008-0000-0E00-0000BA010000}"/>
            </a:ext>
          </a:extLst>
        </xdr:cNvPr>
        <xdr:cNvSpPr/>
      </xdr:nvSpPr>
      <xdr:spPr>
        <a:xfrm>
          <a:off x="12763500" y="697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164374</xdr:rowOff>
    </xdr:from>
    <xdr:to>
      <xdr:col>71</xdr:col>
      <xdr:colOff>177800</xdr:colOff>
      <xdr:row>41</xdr:row>
      <xdr:rowOff>12519</xdr:rowOff>
    </xdr:to>
    <xdr:cxnSp macro="">
      <xdr:nvCxnSpPr>
        <xdr:cNvPr id="443" name="直線コネクタ 442">
          <a:extLst>
            <a:ext uri="{FF2B5EF4-FFF2-40B4-BE49-F238E27FC236}">
              <a16:creationId xmlns:a16="http://schemas.microsoft.com/office/drawing/2014/main" id="{00000000-0008-0000-0E00-0000BB010000}"/>
            </a:ext>
          </a:extLst>
        </xdr:cNvPr>
        <xdr:cNvCxnSpPr/>
      </xdr:nvCxnSpPr>
      <xdr:spPr>
        <a:xfrm>
          <a:off x="12814300" y="702237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00000000-0008-0000-0E00-0000BC010000}"/>
            </a:ext>
          </a:extLst>
        </xdr:cNvPr>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123933</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4389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3500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164754</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2611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59344</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5266044" y="7088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49547</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4389744" y="707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54446</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3500744" y="708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34851</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00000000-0008-0000-0E00-0000C3010000}"/>
            </a:ext>
          </a:extLst>
        </xdr:cNvPr>
        <xdr:cNvSpPr txBox="1"/>
      </xdr:nvSpPr>
      <xdr:spPr>
        <a:xfrm>
          <a:off x="12611744" y="706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00000000-0008-0000-0E00-0000CC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00000000-0008-0000-0E00-0000D8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flipV="1">
          <a:off x="22160864" y="5759196"/>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00000000-0008-0000-0E00-0000DA010000}"/>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00000000-0008-0000-0E00-0000DC010000}"/>
            </a:ext>
          </a:extLst>
        </xdr:cNvPr>
        <xdr:cNvSpPr txBox="1"/>
      </xdr:nvSpPr>
      <xdr:spPr>
        <a:xfrm>
          <a:off x="22199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167149</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00000000-0008-0000-0E00-0000DE010000}"/>
            </a:ext>
          </a:extLst>
        </xdr:cNvPr>
        <xdr:cNvSpPr txBox="1"/>
      </xdr:nvSpPr>
      <xdr:spPr>
        <a:xfrm>
          <a:off x="22199600" y="6510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479" name="フローチャート: 判断 478">
          <a:extLst>
            <a:ext uri="{FF2B5EF4-FFF2-40B4-BE49-F238E27FC236}">
              <a16:creationId xmlns:a16="http://schemas.microsoft.com/office/drawing/2014/main" id="{00000000-0008-0000-0E00-0000DF010000}"/>
            </a:ext>
          </a:extLst>
        </xdr:cNvPr>
        <xdr:cNvSpPr/>
      </xdr:nvSpPr>
      <xdr:spPr>
        <a:xfrm>
          <a:off x="22110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480" name="フローチャート: 判断 479">
          <a:extLst>
            <a:ext uri="{FF2B5EF4-FFF2-40B4-BE49-F238E27FC236}">
              <a16:creationId xmlns:a16="http://schemas.microsoft.com/office/drawing/2014/main" id="{00000000-0008-0000-0E00-0000E0010000}"/>
            </a:ext>
          </a:extLst>
        </xdr:cNvPr>
        <xdr:cNvSpPr/>
      </xdr:nvSpPr>
      <xdr:spPr>
        <a:xfrm>
          <a:off x="21272500" y="667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481" name="フローチャート: 判断 480">
          <a:extLst>
            <a:ext uri="{FF2B5EF4-FFF2-40B4-BE49-F238E27FC236}">
              <a16:creationId xmlns:a16="http://schemas.microsoft.com/office/drawing/2014/main" id="{00000000-0008-0000-0E00-0000E1010000}"/>
            </a:ext>
          </a:extLst>
        </xdr:cNvPr>
        <xdr:cNvSpPr/>
      </xdr:nvSpPr>
      <xdr:spPr>
        <a:xfrm>
          <a:off x="20383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482" name="フローチャート: 判断 481">
          <a:extLst>
            <a:ext uri="{FF2B5EF4-FFF2-40B4-BE49-F238E27FC236}">
              <a16:creationId xmlns:a16="http://schemas.microsoft.com/office/drawing/2014/main" id="{00000000-0008-0000-0E00-0000E2010000}"/>
            </a:ext>
          </a:extLst>
        </xdr:cNvPr>
        <xdr:cNvSpPr/>
      </xdr:nvSpPr>
      <xdr:spPr>
        <a:xfrm>
          <a:off x="19494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483" name="フローチャート: 判断 482">
          <a:extLst>
            <a:ext uri="{FF2B5EF4-FFF2-40B4-BE49-F238E27FC236}">
              <a16:creationId xmlns:a16="http://schemas.microsoft.com/office/drawing/2014/main" id="{00000000-0008-0000-0E00-0000E3010000}"/>
            </a:ext>
          </a:extLst>
        </xdr:cNvPr>
        <xdr:cNvSpPr/>
      </xdr:nvSpPr>
      <xdr:spPr>
        <a:xfrm>
          <a:off x="18605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E00-0000E5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27686</xdr:rowOff>
    </xdr:from>
    <xdr:to>
      <xdr:col>116</xdr:col>
      <xdr:colOff>114300</xdr:colOff>
      <xdr:row>39</xdr:row>
      <xdr:rowOff>129286</xdr:rowOff>
    </xdr:to>
    <xdr:sp macro="" textlink="">
      <xdr:nvSpPr>
        <xdr:cNvPr id="489" name="楕円 488">
          <a:extLst>
            <a:ext uri="{FF2B5EF4-FFF2-40B4-BE49-F238E27FC236}">
              <a16:creationId xmlns:a16="http://schemas.microsoft.com/office/drawing/2014/main" id="{00000000-0008-0000-0E00-0000E9010000}"/>
            </a:ext>
          </a:extLst>
        </xdr:cNvPr>
        <xdr:cNvSpPr/>
      </xdr:nvSpPr>
      <xdr:spPr>
        <a:xfrm>
          <a:off x="22110700" y="671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6113</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00000000-0008-0000-0E00-0000EA010000}"/>
            </a:ext>
          </a:extLst>
        </xdr:cNvPr>
        <xdr:cNvSpPr txBox="1"/>
      </xdr:nvSpPr>
      <xdr:spPr>
        <a:xfrm>
          <a:off x="22199600" y="66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34544</xdr:rowOff>
    </xdr:from>
    <xdr:to>
      <xdr:col>112</xdr:col>
      <xdr:colOff>38100</xdr:colOff>
      <xdr:row>39</xdr:row>
      <xdr:rowOff>136144</xdr:rowOff>
    </xdr:to>
    <xdr:sp macro="" textlink="">
      <xdr:nvSpPr>
        <xdr:cNvPr id="491" name="楕円 490">
          <a:extLst>
            <a:ext uri="{FF2B5EF4-FFF2-40B4-BE49-F238E27FC236}">
              <a16:creationId xmlns:a16="http://schemas.microsoft.com/office/drawing/2014/main" id="{00000000-0008-0000-0E00-0000EB010000}"/>
            </a:ext>
          </a:extLst>
        </xdr:cNvPr>
        <xdr:cNvSpPr/>
      </xdr:nvSpPr>
      <xdr:spPr>
        <a:xfrm>
          <a:off x="21272500" y="672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78486</xdr:rowOff>
    </xdr:from>
    <xdr:to>
      <xdr:col>116</xdr:col>
      <xdr:colOff>63500</xdr:colOff>
      <xdr:row>39</xdr:row>
      <xdr:rowOff>85344</xdr:rowOff>
    </xdr:to>
    <xdr:cxnSp macro="">
      <xdr:nvCxnSpPr>
        <xdr:cNvPr id="492" name="直線コネクタ 491">
          <a:extLst>
            <a:ext uri="{FF2B5EF4-FFF2-40B4-BE49-F238E27FC236}">
              <a16:creationId xmlns:a16="http://schemas.microsoft.com/office/drawing/2014/main" id="{00000000-0008-0000-0E00-0000EC010000}"/>
            </a:ext>
          </a:extLst>
        </xdr:cNvPr>
        <xdr:cNvCxnSpPr/>
      </xdr:nvCxnSpPr>
      <xdr:spPr>
        <a:xfrm flipV="1">
          <a:off x="21323300" y="6765036"/>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164846</xdr:rowOff>
    </xdr:from>
    <xdr:to>
      <xdr:col>107</xdr:col>
      <xdr:colOff>101600</xdr:colOff>
      <xdr:row>39</xdr:row>
      <xdr:rowOff>94996</xdr:rowOff>
    </xdr:to>
    <xdr:sp macro="" textlink="">
      <xdr:nvSpPr>
        <xdr:cNvPr id="493" name="楕円 492">
          <a:extLst>
            <a:ext uri="{FF2B5EF4-FFF2-40B4-BE49-F238E27FC236}">
              <a16:creationId xmlns:a16="http://schemas.microsoft.com/office/drawing/2014/main" id="{00000000-0008-0000-0E00-0000ED010000}"/>
            </a:ext>
          </a:extLst>
        </xdr:cNvPr>
        <xdr:cNvSpPr/>
      </xdr:nvSpPr>
      <xdr:spPr>
        <a:xfrm>
          <a:off x="20383500" y="667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44196</xdr:rowOff>
    </xdr:from>
    <xdr:to>
      <xdr:col>111</xdr:col>
      <xdr:colOff>177800</xdr:colOff>
      <xdr:row>39</xdr:row>
      <xdr:rowOff>85344</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a:off x="20434300" y="673074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75692</xdr:rowOff>
    </xdr:from>
    <xdr:to>
      <xdr:col>102</xdr:col>
      <xdr:colOff>165100</xdr:colOff>
      <xdr:row>39</xdr:row>
      <xdr:rowOff>5842</xdr:rowOff>
    </xdr:to>
    <xdr:sp macro="" textlink="">
      <xdr:nvSpPr>
        <xdr:cNvPr id="495" name="楕円 494">
          <a:extLst>
            <a:ext uri="{FF2B5EF4-FFF2-40B4-BE49-F238E27FC236}">
              <a16:creationId xmlns:a16="http://schemas.microsoft.com/office/drawing/2014/main" id="{00000000-0008-0000-0E00-0000EF010000}"/>
            </a:ext>
          </a:extLst>
        </xdr:cNvPr>
        <xdr:cNvSpPr/>
      </xdr:nvSpPr>
      <xdr:spPr>
        <a:xfrm>
          <a:off x="19494500" y="659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126492</xdr:rowOff>
    </xdr:from>
    <xdr:to>
      <xdr:col>107</xdr:col>
      <xdr:colOff>50800</xdr:colOff>
      <xdr:row>39</xdr:row>
      <xdr:rowOff>44196</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a:off x="19545300" y="6641592"/>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84836</xdr:rowOff>
    </xdr:from>
    <xdr:to>
      <xdr:col>98</xdr:col>
      <xdr:colOff>38100</xdr:colOff>
      <xdr:row>39</xdr:row>
      <xdr:rowOff>14986</xdr:rowOff>
    </xdr:to>
    <xdr:sp macro="" textlink="">
      <xdr:nvSpPr>
        <xdr:cNvPr id="497" name="楕円 496">
          <a:extLst>
            <a:ext uri="{FF2B5EF4-FFF2-40B4-BE49-F238E27FC236}">
              <a16:creationId xmlns:a16="http://schemas.microsoft.com/office/drawing/2014/main" id="{00000000-0008-0000-0E00-0000F1010000}"/>
            </a:ext>
          </a:extLst>
        </xdr:cNvPr>
        <xdr:cNvSpPr/>
      </xdr:nvSpPr>
      <xdr:spPr>
        <a:xfrm>
          <a:off x="18605500" y="659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126492</xdr:rowOff>
    </xdr:from>
    <xdr:to>
      <xdr:col>102</xdr:col>
      <xdr:colOff>114300</xdr:colOff>
      <xdr:row>38</xdr:row>
      <xdr:rowOff>135636</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flipV="1">
          <a:off x="18656300" y="66415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106951</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00000000-0008-0000-0E00-0000F3010000}"/>
            </a:ext>
          </a:extLst>
        </xdr:cNvPr>
        <xdr:cNvSpPr txBox="1"/>
      </xdr:nvSpPr>
      <xdr:spPr>
        <a:xfrm>
          <a:off x="21075727" y="645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102379</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00000000-0008-0000-0E00-0000F4010000}"/>
            </a:ext>
          </a:extLst>
        </xdr:cNvPr>
        <xdr:cNvSpPr txBox="1"/>
      </xdr:nvSpPr>
      <xdr:spPr>
        <a:xfrm>
          <a:off x="20199427" y="644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92981</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193104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104411</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18421427" y="679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127271</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21075727" y="681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86123</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20199427" y="677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22369</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19310427" y="636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31513</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18421427" y="637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00000000-0008-0000-0E00-0000F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00000000-0008-0000-0E00-000012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00000000-0008-0000-0E00-000014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00000000-0008-0000-0E00-000016020000}"/>
            </a:ext>
          </a:extLst>
        </xdr:cNvPr>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00000000-0008-0000-0E00-000018020000}"/>
            </a:ext>
          </a:extLst>
        </xdr:cNvPr>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537" name="直線コネクタ 536">
          <a:extLst>
            <a:ext uri="{FF2B5EF4-FFF2-40B4-BE49-F238E27FC236}">
              <a16:creationId xmlns:a16="http://schemas.microsoft.com/office/drawing/2014/main" id="{00000000-0008-0000-0E00-000019020000}"/>
            </a:ext>
          </a:extLst>
        </xdr:cNvPr>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00000000-0008-0000-0E00-00001A020000}"/>
            </a:ext>
          </a:extLst>
        </xdr:cNvPr>
        <xdr:cNvSpPr txBox="1"/>
      </xdr:nvSpPr>
      <xdr:spPr>
        <a:xfrm>
          <a:off x="16357600" y="1004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539" name="フローチャート: 判断 538">
          <a:extLst>
            <a:ext uri="{FF2B5EF4-FFF2-40B4-BE49-F238E27FC236}">
              <a16:creationId xmlns:a16="http://schemas.microsoft.com/office/drawing/2014/main" id="{00000000-0008-0000-0E00-00001B020000}"/>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540" name="フローチャート: 判断 539">
          <a:extLst>
            <a:ext uri="{FF2B5EF4-FFF2-40B4-BE49-F238E27FC236}">
              <a16:creationId xmlns:a16="http://schemas.microsoft.com/office/drawing/2014/main" id="{00000000-0008-0000-0E00-00001C020000}"/>
            </a:ext>
          </a:extLst>
        </xdr:cNvPr>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541" name="フローチャート: 判断 540">
          <a:extLst>
            <a:ext uri="{FF2B5EF4-FFF2-40B4-BE49-F238E27FC236}">
              <a16:creationId xmlns:a16="http://schemas.microsoft.com/office/drawing/2014/main" id="{00000000-0008-0000-0E00-00001D020000}"/>
            </a:ext>
          </a:extLst>
        </xdr:cNvPr>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542" name="フローチャート: 判断 541">
          <a:extLst>
            <a:ext uri="{FF2B5EF4-FFF2-40B4-BE49-F238E27FC236}">
              <a16:creationId xmlns:a16="http://schemas.microsoft.com/office/drawing/2014/main" id="{00000000-0008-0000-0E00-00001E020000}"/>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543" name="フローチャート: 判断 542">
          <a:extLst>
            <a:ext uri="{FF2B5EF4-FFF2-40B4-BE49-F238E27FC236}">
              <a16:creationId xmlns:a16="http://schemas.microsoft.com/office/drawing/2014/main" id="{00000000-0008-0000-0E00-00001F020000}"/>
            </a:ext>
          </a:extLst>
        </xdr:cNvPr>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119017</xdr:rowOff>
    </xdr:from>
    <xdr:to>
      <xdr:col>85</xdr:col>
      <xdr:colOff>177800</xdr:colOff>
      <xdr:row>61</xdr:row>
      <xdr:rowOff>49167</xdr:rowOff>
    </xdr:to>
    <xdr:sp macro="" textlink="">
      <xdr:nvSpPr>
        <xdr:cNvPr id="549" name="楕円 548">
          <a:extLst>
            <a:ext uri="{FF2B5EF4-FFF2-40B4-BE49-F238E27FC236}">
              <a16:creationId xmlns:a16="http://schemas.microsoft.com/office/drawing/2014/main" id="{00000000-0008-0000-0E00-000025020000}"/>
            </a:ext>
          </a:extLst>
        </xdr:cNvPr>
        <xdr:cNvSpPr/>
      </xdr:nvSpPr>
      <xdr:spPr>
        <a:xfrm>
          <a:off x="16268700" y="1040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97444</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00000000-0008-0000-0E00-000026020000}"/>
            </a:ext>
          </a:extLst>
        </xdr:cNvPr>
        <xdr:cNvSpPr txBox="1"/>
      </xdr:nvSpPr>
      <xdr:spPr>
        <a:xfrm>
          <a:off x="16357600"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70031</xdr:rowOff>
    </xdr:from>
    <xdr:to>
      <xdr:col>81</xdr:col>
      <xdr:colOff>101600</xdr:colOff>
      <xdr:row>61</xdr:row>
      <xdr:rowOff>181</xdr:rowOff>
    </xdr:to>
    <xdr:sp macro="" textlink="">
      <xdr:nvSpPr>
        <xdr:cNvPr id="551" name="楕円 550">
          <a:extLst>
            <a:ext uri="{FF2B5EF4-FFF2-40B4-BE49-F238E27FC236}">
              <a16:creationId xmlns:a16="http://schemas.microsoft.com/office/drawing/2014/main" id="{00000000-0008-0000-0E00-000027020000}"/>
            </a:ext>
          </a:extLst>
        </xdr:cNvPr>
        <xdr:cNvSpPr/>
      </xdr:nvSpPr>
      <xdr:spPr>
        <a:xfrm>
          <a:off x="15430500" y="103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120831</xdr:rowOff>
    </xdr:from>
    <xdr:to>
      <xdr:col>85</xdr:col>
      <xdr:colOff>127000</xdr:colOff>
      <xdr:row>60</xdr:row>
      <xdr:rowOff>169817</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a:off x="15481300" y="10407831"/>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53703</xdr:rowOff>
    </xdr:from>
    <xdr:to>
      <xdr:col>76</xdr:col>
      <xdr:colOff>165100</xdr:colOff>
      <xdr:row>60</xdr:row>
      <xdr:rowOff>155303</xdr:rowOff>
    </xdr:to>
    <xdr:sp macro="" textlink="">
      <xdr:nvSpPr>
        <xdr:cNvPr id="553" name="楕円 552">
          <a:extLst>
            <a:ext uri="{FF2B5EF4-FFF2-40B4-BE49-F238E27FC236}">
              <a16:creationId xmlns:a16="http://schemas.microsoft.com/office/drawing/2014/main" id="{00000000-0008-0000-0E00-000029020000}"/>
            </a:ext>
          </a:extLst>
        </xdr:cNvPr>
        <xdr:cNvSpPr/>
      </xdr:nvSpPr>
      <xdr:spPr>
        <a:xfrm>
          <a:off x="14541500" y="103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104503</xdr:rowOff>
    </xdr:from>
    <xdr:to>
      <xdr:col>81</xdr:col>
      <xdr:colOff>50800</xdr:colOff>
      <xdr:row>60</xdr:row>
      <xdr:rowOff>120831</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a:off x="14592300" y="1039150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53703</xdr:rowOff>
    </xdr:from>
    <xdr:to>
      <xdr:col>72</xdr:col>
      <xdr:colOff>38100</xdr:colOff>
      <xdr:row>60</xdr:row>
      <xdr:rowOff>155303</xdr:rowOff>
    </xdr:to>
    <xdr:sp macro="" textlink="">
      <xdr:nvSpPr>
        <xdr:cNvPr id="555" name="楕円 554">
          <a:extLst>
            <a:ext uri="{FF2B5EF4-FFF2-40B4-BE49-F238E27FC236}">
              <a16:creationId xmlns:a16="http://schemas.microsoft.com/office/drawing/2014/main" id="{00000000-0008-0000-0E00-00002B020000}"/>
            </a:ext>
          </a:extLst>
        </xdr:cNvPr>
        <xdr:cNvSpPr/>
      </xdr:nvSpPr>
      <xdr:spPr>
        <a:xfrm>
          <a:off x="13652500" y="103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104503</xdr:rowOff>
    </xdr:from>
    <xdr:to>
      <xdr:col>76</xdr:col>
      <xdr:colOff>114300</xdr:colOff>
      <xdr:row>60</xdr:row>
      <xdr:rowOff>104503</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a:off x="13703300" y="103915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56969</xdr:rowOff>
    </xdr:from>
    <xdr:to>
      <xdr:col>67</xdr:col>
      <xdr:colOff>101600</xdr:colOff>
      <xdr:row>60</xdr:row>
      <xdr:rowOff>158569</xdr:rowOff>
    </xdr:to>
    <xdr:sp macro="" textlink="">
      <xdr:nvSpPr>
        <xdr:cNvPr id="557" name="楕円 556">
          <a:extLst>
            <a:ext uri="{FF2B5EF4-FFF2-40B4-BE49-F238E27FC236}">
              <a16:creationId xmlns:a16="http://schemas.microsoft.com/office/drawing/2014/main" id="{00000000-0008-0000-0E00-00002D020000}"/>
            </a:ext>
          </a:extLst>
        </xdr:cNvPr>
        <xdr:cNvSpPr/>
      </xdr:nvSpPr>
      <xdr:spPr>
        <a:xfrm>
          <a:off x="12763500" y="1034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104503</xdr:rowOff>
    </xdr:from>
    <xdr:to>
      <xdr:col>71</xdr:col>
      <xdr:colOff>177800</xdr:colOff>
      <xdr:row>60</xdr:row>
      <xdr:rowOff>107769</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flipV="1">
          <a:off x="12814300" y="1039150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5278</xdr:rowOff>
    </xdr:from>
    <xdr:ext cx="405111" cy="259045"/>
    <xdr:sp macro="" textlink="">
      <xdr:nvSpPr>
        <xdr:cNvPr id="559" name="n_1aveValue【学校施設】&#10;有形固定資産減価償却率">
          <a:extLst>
            <a:ext uri="{FF2B5EF4-FFF2-40B4-BE49-F238E27FC236}">
              <a16:creationId xmlns:a16="http://schemas.microsoft.com/office/drawing/2014/main" id="{00000000-0008-0000-0E00-00002F020000}"/>
            </a:ext>
          </a:extLst>
        </xdr:cNvPr>
        <xdr:cNvSpPr txBox="1"/>
      </xdr:nvSpPr>
      <xdr:spPr>
        <a:xfrm>
          <a:off x="152660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560" name="n_2aveValue【学校施設】&#10;有形固定資産減価償却率">
          <a:extLst>
            <a:ext uri="{FF2B5EF4-FFF2-40B4-BE49-F238E27FC236}">
              <a16:creationId xmlns:a16="http://schemas.microsoft.com/office/drawing/2014/main" id="{00000000-0008-0000-0E00-000030020000}"/>
            </a:ext>
          </a:extLst>
        </xdr:cNvPr>
        <xdr:cNvSpPr txBox="1"/>
      </xdr:nvSpPr>
      <xdr:spPr>
        <a:xfrm>
          <a:off x="14389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561" name="n_3aveValue【学校施設】&#10;有形固定資産減価償却率">
          <a:extLst>
            <a:ext uri="{FF2B5EF4-FFF2-40B4-BE49-F238E27FC236}">
              <a16:creationId xmlns:a16="http://schemas.microsoft.com/office/drawing/2014/main" id="{00000000-0008-0000-0E00-000031020000}"/>
            </a:ext>
          </a:extLst>
        </xdr:cNvPr>
        <xdr:cNvSpPr txBox="1"/>
      </xdr:nvSpPr>
      <xdr:spPr>
        <a:xfrm>
          <a:off x="13500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562" name="n_4aveValue【学校施設】&#10;有形固定資産減価償却率">
          <a:extLst>
            <a:ext uri="{FF2B5EF4-FFF2-40B4-BE49-F238E27FC236}">
              <a16:creationId xmlns:a16="http://schemas.microsoft.com/office/drawing/2014/main" id="{00000000-0008-0000-0E00-000032020000}"/>
            </a:ext>
          </a:extLst>
        </xdr:cNvPr>
        <xdr:cNvSpPr txBox="1"/>
      </xdr:nvSpPr>
      <xdr:spPr>
        <a:xfrm>
          <a:off x="12611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162758</xdr:rowOff>
    </xdr:from>
    <xdr:ext cx="405111" cy="259045"/>
    <xdr:sp macro="" textlink="">
      <xdr:nvSpPr>
        <xdr:cNvPr id="563" name="n_1mainValue【学校施設】&#10;有形固定資産減価償却率">
          <a:extLst>
            <a:ext uri="{FF2B5EF4-FFF2-40B4-BE49-F238E27FC236}">
              <a16:creationId xmlns:a16="http://schemas.microsoft.com/office/drawing/2014/main" id="{00000000-0008-0000-0E00-000033020000}"/>
            </a:ext>
          </a:extLst>
        </xdr:cNvPr>
        <xdr:cNvSpPr txBox="1"/>
      </xdr:nvSpPr>
      <xdr:spPr>
        <a:xfrm>
          <a:off x="152660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146430</xdr:rowOff>
    </xdr:from>
    <xdr:ext cx="405111" cy="259045"/>
    <xdr:sp macro="" textlink="">
      <xdr:nvSpPr>
        <xdr:cNvPr id="564" name="n_2mainValue【学校施設】&#10;有形固定資産減価償却率">
          <a:extLst>
            <a:ext uri="{FF2B5EF4-FFF2-40B4-BE49-F238E27FC236}">
              <a16:creationId xmlns:a16="http://schemas.microsoft.com/office/drawing/2014/main" id="{00000000-0008-0000-0E00-000034020000}"/>
            </a:ext>
          </a:extLst>
        </xdr:cNvPr>
        <xdr:cNvSpPr txBox="1"/>
      </xdr:nvSpPr>
      <xdr:spPr>
        <a:xfrm>
          <a:off x="143897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146430</xdr:rowOff>
    </xdr:from>
    <xdr:ext cx="405111" cy="259045"/>
    <xdr:sp macro="" textlink="">
      <xdr:nvSpPr>
        <xdr:cNvPr id="565" name="n_3mainValue【学校施設】&#10;有形固定資産減価償却率">
          <a:extLst>
            <a:ext uri="{FF2B5EF4-FFF2-40B4-BE49-F238E27FC236}">
              <a16:creationId xmlns:a16="http://schemas.microsoft.com/office/drawing/2014/main" id="{00000000-0008-0000-0E00-000035020000}"/>
            </a:ext>
          </a:extLst>
        </xdr:cNvPr>
        <xdr:cNvSpPr txBox="1"/>
      </xdr:nvSpPr>
      <xdr:spPr>
        <a:xfrm>
          <a:off x="135007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149696</xdr:rowOff>
    </xdr:from>
    <xdr:ext cx="405111" cy="259045"/>
    <xdr:sp macro="" textlink="">
      <xdr:nvSpPr>
        <xdr:cNvPr id="566" name="n_4mainValue【学校施設】&#10;有形固定資産減価償却率">
          <a:extLst>
            <a:ext uri="{FF2B5EF4-FFF2-40B4-BE49-F238E27FC236}">
              <a16:creationId xmlns:a16="http://schemas.microsoft.com/office/drawing/2014/main" id="{00000000-0008-0000-0E00-000036020000}"/>
            </a:ext>
          </a:extLst>
        </xdr:cNvPr>
        <xdr:cNvSpPr txBox="1"/>
      </xdr:nvSpPr>
      <xdr:spPr>
        <a:xfrm>
          <a:off x="126117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00000000-0008-0000-0E00-00004D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591" name="【学校施設】&#10;一人当たり面積最小値テキスト">
          <a:extLst>
            <a:ext uri="{FF2B5EF4-FFF2-40B4-BE49-F238E27FC236}">
              <a16:creationId xmlns:a16="http://schemas.microsoft.com/office/drawing/2014/main" id="{00000000-0008-0000-0E00-00004F020000}"/>
            </a:ext>
          </a:extLst>
        </xdr:cNvPr>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593" name="【学校施設】&#10;一人当たり面積最大値テキスト">
          <a:extLst>
            <a:ext uri="{FF2B5EF4-FFF2-40B4-BE49-F238E27FC236}">
              <a16:creationId xmlns:a16="http://schemas.microsoft.com/office/drawing/2014/main" id="{00000000-0008-0000-0E00-000051020000}"/>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68787</xdr:rowOff>
    </xdr:from>
    <xdr:ext cx="469744" cy="259045"/>
    <xdr:sp macro="" textlink="">
      <xdr:nvSpPr>
        <xdr:cNvPr id="595" name="【学校施設】&#10;一人当たり面積平均値テキスト">
          <a:extLst>
            <a:ext uri="{FF2B5EF4-FFF2-40B4-BE49-F238E27FC236}">
              <a16:creationId xmlns:a16="http://schemas.microsoft.com/office/drawing/2014/main" id="{00000000-0008-0000-0E00-000053020000}"/>
            </a:ext>
          </a:extLst>
        </xdr:cNvPr>
        <xdr:cNvSpPr txBox="1"/>
      </xdr:nvSpPr>
      <xdr:spPr>
        <a:xfrm>
          <a:off x="22199600" y="10527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596" name="フローチャート: 判断 595">
          <a:extLst>
            <a:ext uri="{FF2B5EF4-FFF2-40B4-BE49-F238E27FC236}">
              <a16:creationId xmlns:a16="http://schemas.microsoft.com/office/drawing/2014/main" id="{00000000-0008-0000-0E00-000054020000}"/>
            </a:ext>
          </a:extLst>
        </xdr:cNvPr>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597" name="フローチャート: 判断 596">
          <a:extLst>
            <a:ext uri="{FF2B5EF4-FFF2-40B4-BE49-F238E27FC236}">
              <a16:creationId xmlns:a16="http://schemas.microsoft.com/office/drawing/2014/main" id="{00000000-0008-0000-0E00-000055020000}"/>
            </a:ext>
          </a:extLst>
        </xdr:cNvPr>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598" name="フローチャート: 判断 597">
          <a:extLst>
            <a:ext uri="{FF2B5EF4-FFF2-40B4-BE49-F238E27FC236}">
              <a16:creationId xmlns:a16="http://schemas.microsoft.com/office/drawing/2014/main" id="{00000000-0008-0000-0E00-000056020000}"/>
            </a:ext>
          </a:extLst>
        </xdr:cNvPr>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599" name="フローチャート: 判断 598">
          <a:extLst>
            <a:ext uri="{FF2B5EF4-FFF2-40B4-BE49-F238E27FC236}">
              <a16:creationId xmlns:a16="http://schemas.microsoft.com/office/drawing/2014/main" id="{00000000-0008-0000-0E00-000057020000}"/>
            </a:ext>
          </a:extLst>
        </xdr:cNvPr>
        <xdr:cNvSpPr/>
      </xdr:nvSpPr>
      <xdr:spPr>
        <a:xfrm>
          <a:off x="19494500" y="1055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00" name="フローチャート: 判断 599">
          <a:extLst>
            <a:ext uri="{FF2B5EF4-FFF2-40B4-BE49-F238E27FC236}">
              <a16:creationId xmlns:a16="http://schemas.microsoft.com/office/drawing/2014/main" id="{00000000-0008-0000-0E00-000058020000}"/>
            </a:ext>
          </a:extLst>
        </xdr:cNvPr>
        <xdr:cNvSpPr/>
      </xdr:nvSpPr>
      <xdr:spPr>
        <a:xfrm>
          <a:off x="18605500" y="105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E00-000059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80264</xdr:rowOff>
    </xdr:from>
    <xdr:to>
      <xdr:col>116</xdr:col>
      <xdr:colOff>114300</xdr:colOff>
      <xdr:row>62</xdr:row>
      <xdr:rowOff>10414</xdr:rowOff>
    </xdr:to>
    <xdr:sp macro="" textlink="">
      <xdr:nvSpPr>
        <xdr:cNvPr id="606" name="楕円 605">
          <a:extLst>
            <a:ext uri="{FF2B5EF4-FFF2-40B4-BE49-F238E27FC236}">
              <a16:creationId xmlns:a16="http://schemas.microsoft.com/office/drawing/2014/main" id="{00000000-0008-0000-0E00-00005E020000}"/>
            </a:ext>
          </a:extLst>
        </xdr:cNvPr>
        <xdr:cNvSpPr/>
      </xdr:nvSpPr>
      <xdr:spPr>
        <a:xfrm>
          <a:off x="22110700" y="1053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103141</xdr:rowOff>
    </xdr:from>
    <xdr:ext cx="469744" cy="259045"/>
    <xdr:sp macro="" textlink="">
      <xdr:nvSpPr>
        <xdr:cNvPr id="607" name="【学校施設】&#10;一人当たり面積該当値テキスト">
          <a:extLst>
            <a:ext uri="{FF2B5EF4-FFF2-40B4-BE49-F238E27FC236}">
              <a16:creationId xmlns:a16="http://schemas.microsoft.com/office/drawing/2014/main" id="{00000000-0008-0000-0E00-00005F020000}"/>
            </a:ext>
          </a:extLst>
        </xdr:cNvPr>
        <xdr:cNvSpPr txBox="1"/>
      </xdr:nvSpPr>
      <xdr:spPr>
        <a:xfrm>
          <a:off x="22199600" y="10390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85979</xdr:rowOff>
    </xdr:from>
    <xdr:to>
      <xdr:col>112</xdr:col>
      <xdr:colOff>38100</xdr:colOff>
      <xdr:row>62</xdr:row>
      <xdr:rowOff>16129</xdr:rowOff>
    </xdr:to>
    <xdr:sp macro="" textlink="">
      <xdr:nvSpPr>
        <xdr:cNvPr id="608" name="楕円 607">
          <a:extLst>
            <a:ext uri="{FF2B5EF4-FFF2-40B4-BE49-F238E27FC236}">
              <a16:creationId xmlns:a16="http://schemas.microsoft.com/office/drawing/2014/main" id="{00000000-0008-0000-0E00-000060020000}"/>
            </a:ext>
          </a:extLst>
        </xdr:cNvPr>
        <xdr:cNvSpPr/>
      </xdr:nvSpPr>
      <xdr:spPr>
        <a:xfrm>
          <a:off x="21272500" y="1054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131064</xdr:rowOff>
    </xdr:from>
    <xdr:to>
      <xdr:col>116</xdr:col>
      <xdr:colOff>63500</xdr:colOff>
      <xdr:row>61</xdr:row>
      <xdr:rowOff>136779</xdr:rowOff>
    </xdr:to>
    <xdr:cxnSp macro="">
      <xdr:nvCxnSpPr>
        <xdr:cNvPr id="609" name="直線コネクタ 608">
          <a:extLst>
            <a:ext uri="{FF2B5EF4-FFF2-40B4-BE49-F238E27FC236}">
              <a16:creationId xmlns:a16="http://schemas.microsoft.com/office/drawing/2014/main" id="{00000000-0008-0000-0E00-000061020000}"/>
            </a:ext>
          </a:extLst>
        </xdr:cNvPr>
        <xdr:cNvCxnSpPr/>
      </xdr:nvCxnSpPr>
      <xdr:spPr>
        <a:xfrm flipV="1">
          <a:off x="21323300" y="10589514"/>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91504</xdr:rowOff>
    </xdr:from>
    <xdr:to>
      <xdr:col>107</xdr:col>
      <xdr:colOff>101600</xdr:colOff>
      <xdr:row>62</xdr:row>
      <xdr:rowOff>21654</xdr:rowOff>
    </xdr:to>
    <xdr:sp macro="" textlink="">
      <xdr:nvSpPr>
        <xdr:cNvPr id="610" name="楕円 609">
          <a:extLst>
            <a:ext uri="{FF2B5EF4-FFF2-40B4-BE49-F238E27FC236}">
              <a16:creationId xmlns:a16="http://schemas.microsoft.com/office/drawing/2014/main" id="{00000000-0008-0000-0E00-000062020000}"/>
            </a:ext>
          </a:extLst>
        </xdr:cNvPr>
        <xdr:cNvSpPr/>
      </xdr:nvSpPr>
      <xdr:spPr>
        <a:xfrm>
          <a:off x="20383500" y="1054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136779</xdr:rowOff>
    </xdr:from>
    <xdr:to>
      <xdr:col>111</xdr:col>
      <xdr:colOff>177800</xdr:colOff>
      <xdr:row>61</xdr:row>
      <xdr:rowOff>142304</xdr:rowOff>
    </xdr:to>
    <xdr:cxnSp macro="">
      <xdr:nvCxnSpPr>
        <xdr:cNvPr id="611" name="直線コネクタ 610">
          <a:extLst>
            <a:ext uri="{FF2B5EF4-FFF2-40B4-BE49-F238E27FC236}">
              <a16:creationId xmlns:a16="http://schemas.microsoft.com/office/drawing/2014/main" id="{00000000-0008-0000-0E00-000063020000}"/>
            </a:ext>
          </a:extLst>
        </xdr:cNvPr>
        <xdr:cNvCxnSpPr/>
      </xdr:nvCxnSpPr>
      <xdr:spPr>
        <a:xfrm flipV="1">
          <a:off x="20434300" y="10595229"/>
          <a:ext cx="8890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91122</xdr:rowOff>
    </xdr:from>
    <xdr:to>
      <xdr:col>102</xdr:col>
      <xdr:colOff>165100</xdr:colOff>
      <xdr:row>62</xdr:row>
      <xdr:rowOff>21272</xdr:rowOff>
    </xdr:to>
    <xdr:sp macro="" textlink="">
      <xdr:nvSpPr>
        <xdr:cNvPr id="612" name="楕円 611">
          <a:extLst>
            <a:ext uri="{FF2B5EF4-FFF2-40B4-BE49-F238E27FC236}">
              <a16:creationId xmlns:a16="http://schemas.microsoft.com/office/drawing/2014/main" id="{00000000-0008-0000-0E00-000064020000}"/>
            </a:ext>
          </a:extLst>
        </xdr:cNvPr>
        <xdr:cNvSpPr/>
      </xdr:nvSpPr>
      <xdr:spPr>
        <a:xfrm>
          <a:off x="19494500" y="1054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141922</xdr:rowOff>
    </xdr:from>
    <xdr:to>
      <xdr:col>107</xdr:col>
      <xdr:colOff>50800</xdr:colOff>
      <xdr:row>61</xdr:row>
      <xdr:rowOff>142304</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a:off x="19545300" y="10600372"/>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87313</xdr:rowOff>
    </xdr:from>
    <xdr:to>
      <xdr:col>98</xdr:col>
      <xdr:colOff>38100</xdr:colOff>
      <xdr:row>62</xdr:row>
      <xdr:rowOff>17463</xdr:rowOff>
    </xdr:to>
    <xdr:sp macro="" textlink="">
      <xdr:nvSpPr>
        <xdr:cNvPr id="614" name="楕円 613">
          <a:extLst>
            <a:ext uri="{FF2B5EF4-FFF2-40B4-BE49-F238E27FC236}">
              <a16:creationId xmlns:a16="http://schemas.microsoft.com/office/drawing/2014/main" id="{00000000-0008-0000-0E00-000066020000}"/>
            </a:ext>
          </a:extLst>
        </xdr:cNvPr>
        <xdr:cNvSpPr/>
      </xdr:nvSpPr>
      <xdr:spPr>
        <a:xfrm>
          <a:off x="18605500" y="1054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138113</xdr:rowOff>
    </xdr:from>
    <xdr:to>
      <xdr:col>102</xdr:col>
      <xdr:colOff>114300</xdr:colOff>
      <xdr:row>61</xdr:row>
      <xdr:rowOff>141922</xdr:rowOff>
    </xdr:to>
    <xdr:cxnSp macro="">
      <xdr:nvCxnSpPr>
        <xdr:cNvPr id="615" name="直線コネクタ 614">
          <a:extLst>
            <a:ext uri="{FF2B5EF4-FFF2-40B4-BE49-F238E27FC236}">
              <a16:creationId xmlns:a16="http://schemas.microsoft.com/office/drawing/2014/main" id="{00000000-0008-0000-0E00-000067020000}"/>
            </a:ext>
          </a:extLst>
        </xdr:cNvPr>
        <xdr:cNvCxnSpPr/>
      </xdr:nvCxnSpPr>
      <xdr:spPr>
        <a:xfrm>
          <a:off x="18656300" y="10596563"/>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20400</xdr:rowOff>
    </xdr:from>
    <xdr:ext cx="469744" cy="259045"/>
    <xdr:sp macro="" textlink="">
      <xdr:nvSpPr>
        <xdr:cNvPr id="616" name="n_1aveValue【学校施設】&#10;一人当たり面積">
          <a:extLst>
            <a:ext uri="{FF2B5EF4-FFF2-40B4-BE49-F238E27FC236}">
              <a16:creationId xmlns:a16="http://schemas.microsoft.com/office/drawing/2014/main" id="{00000000-0008-0000-0E00-000068020000}"/>
            </a:ext>
          </a:extLst>
        </xdr:cNvPr>
        <xdr:cNvSpPr txBox="1"/>
      </xdr:nvSpPr>
      <xdr:spPr>
        <a:xfrm>
          <a:off x="21075727" y="1065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20972</xdr:rowOff>
    </xdr:from>
    <xdr:ext cx="469744" cy="259045"/>
    <xdr:sp macro="" textlink="">
      <xdr:nvSpPr>
        <xdr:cNvPr id="617" name="n_2aveValue【学校施設】&#10;一人当たり面積">
          <a:extLst>
            <a:ext uri="{FF2B5EF4-FFF2-40B4-BE49-F238E27FC236}">
              <a16:creationId xmlns:a16="http://schemas.microsoft.com/office/drawing/2014/main" id="{00000000-0008-0000-0E00-000069020000}"/>
            </a:ext>
          </a:extLst>
        </xdr:cNvPr>
        <xdr:cNvSpPr txBox="1"/>
      </xdr:nvSpPr>
      <xdr:spPr>
        <a:xfrm>
          <a:off x="20199427" y="1065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20591</xdr:rowOff>
    </xdr:from>
    <xdr:ext cx="469744" cy="259045"/>
    <xdr:sp macro="" textlink="">
      <xdr:nvSpPr>
        <xdr:cNvPr id="618" name="n_3aveValue【学校施設】&#10;一人当たり面積">
          <a:extLst>
            <a:ext uri="{FF2B5EF4-FFF2-40B4-BE49-F238E27FC236}">
              <a16:creationId xmlns:a16="http://schemas.microsoft.com/office/drawing/2014/main" id="{00000000-0008-0000-0E00-00006A020000}"/>
            </a:ext>
          </a:extLst>
        </xdr:cNvPr>
        <xdr:cNvSpPr txBox="1"/>
      </xdr:nvSpPr>
      <xdr:spPr>
        <a:xfrm>
          <a:off x="19310427" y="1065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27830</xdr:rowOff>
    </xdr:from>
    <xdr:ext cx="469744" cy="259045"/>
    <xdr:sp macro="" textlink="">
      <xdr:nvSpPr>
        <xdr:cNvPr id="619" name="n_4aveValue【学校施設】&#10;一人当たり面積">
          <a:extLst>
            <a:ext uri="{FF2B5EF4-FFF2-40B4-BE49-F238E27FC236}">
              <a16:creationId xmlns:a16="http://schemas.microsoft.com/office/drawing/2014/main" id="{00000000-0008-0000-0E00-00006B020000}"/>
            </a:ext>
          </a:extLst>
        </xdr:cNvPr>
        <xdr:cNvSpPr txBox="1"/>
      </xdr:nvSpPr>
      <xdr:spPr>
        <a:xfrm>
          <a:off x="18421427" y="1065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32656</xdr:rowOff>
    </xdr:from>
    <xdr:ext cx="469744" cy="259045"/>
    <xdr:sp macro="" textlink="">
      <xdr:nvSpPr>
        <xdr:cNvPr id="620" name="n_1mainValue【学校施設】&#10;一人当たり面積">
          <a:extLst>
            <a:ext uri="{FF2B5EF4-FFF2-40B4-BE49-F238E27FC236}">
              <a16:creationId xmlns:a16="http://schemas.microsoft.com/office/drawing/2014/main" id="{00000000-0008-0000-0E00-00006C020000}"/>
            </a:ext>
          </a:extLst>
        </xdr:cNvPr>
        <xdr:cNvSpPr txBox="1"/>
      </xdr:nvSpPr>
      <xdr:spPr>
        <a:xfrm>
          <a:off x="21075727" y="1031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38181</xdr:rowOff>
    </xdr:from>
    <xdr:ext cx="469744" cy="259045"/>
    <xdr:sp macro="" textlink="">
      <xdr:nvSpPr>
        <xdr:cNvPr id="621" name="n_2mainValue【学校施設】&#10;一人当たり面積">
          <a:extLst>
            <a:ext uri="{FF2B5EF4-FFF2-40B4-BE49-F238E27FC236}">
              <a16:creationId xmlns:a16="http://schemas.microsoft.com/office/drawing/2014/main" id="{00000000-0008-0000-0E00-00006D020000}"/>
            </a:ext>
          </a:extLst>
        </xdr:cNvPr>
        <xdr:cNvSpPr txBox="1"/>
      </xdr:nvSpPr>
      <xdr:spPr>
        <a:xfrm>
          <a:off x="20199427" y="10325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37799</xdr:rowOff>
    </xdr:from>
    <xdr:ext cx="469744" cy="259045"/>
    <xdr:sp macro="" textlink="">
      <xdr:nvSpPr>
        <xdr:cNvPr id="622" name="n_3mainValue【学校施設】&#10;一人当たり面積">
          <a:extLst>
            <a:ext uri="{FF2B5EF4-FFF2-40B4-BE49-F238E27FC236}">
              <a16:creationId xmlns:a16="http://schemas.microsoft.com/office/drawing/2014/main" id="{00000000-0008-0000-0E00-00006E020000}"/>
            </a:ext>
          </a:extLst>
        </xdr:cNvPr>
        <xdr:cNvSpPr txBox="1"/>
      </xdr:nvSpPr>
      <xdr:spPr>
        <a:xfrm>
          <a:off x="19310427" y="10324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33990</xdr:rowOff>
    </xdr:from>
    <xdr:ext cx="469744" cy="259045"/>
    <xdr:sp macro="" textlink="">
      <xdr:nvSpPr>
        <xdr:cNvPr id="623" name="n_4mainValue【学校施設】&#10;一人当たり面積">
          <a:extLst>
            <a:ext uri="{FF2B5EF4-FFF2-40B4-BE49-F238E27FC236}">
              <a16:creationId xmlns:a16="http://schemas.microsoft.com/office/drawing/2014/main" id="{00000000-0008-0000-0E00-00006F020000}"/>
            </a:ext>
          </a:extLst>
        </xdr:cNvPr>
        <xdr:cNvSpPr txBox="1"/>
      </xdr:nvSpPr>
      <xdr:spPr>
        <a:xfrm>
          <a:off x="18421427" y="1032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a:extLst>
            <a:ext uri="{FF2B5EF4-FFF2-40B4-BE49-F238E27FC236}">
              <a16:creationId xmlns:a16="http://schemas.microsoft.com/office/drawing/2014/main" id="{00000000-0008-0000-0E00-00007A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a:extLst>
            <a:ext uri="{FF2B5EF4-FFF2-40B4-BE49-F238E27FC236}">
              <a16:creationId xmlns:a16="http://schemas.microsoft.com/office/drawing/2014/main" id="{00000000-0008-0000-0E00-00007B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a:extLst>
            <a:ext uri="{FF2B5EF4-FFF2-40B4-BE49-F238E27FC236}">
              <a16:creationId xmlns:a16="http://schemas.microsoft.com/office/drawing/2014/main" id="{00000000-0008-0000-0E00-00007C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a:extLst>
            <a:ext uri="{FF2B5EF4-FFF2-40B4-BE49-F238E27FC236}">
              <a16:creationId xmlns:a16="http://schemas.microsoft.com/office/drawing/2014/main" id="{00000000-0008-0000-0E00-00007D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a:extLst>
            <a:ext uri="{FF2B5EF4-FFF2-40B4-BE49-F238E27FC236}">
              <a16:creationId xmlns:a16="http://schemas.microsoft.com/office/drawing/2014/main" id="{00000000-0008-0000-0E00-00007E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a:extLst>
            <a:ext uri="{FF2B5EF4-FFF2-40B4-BE49-F238E27FC236}">
              <a16:creationId xmlns:a16="http://schemas.microsoft.com/office/drawing/2014/main" id="{00000000-0008-0000-0E00-00007F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00000000-0008-0000-0E00-000080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00000000-0008-0000-0E00-000081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00000000-0008-0000-0E00-000082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00000000-0008-0000-0E00-000083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00000000-0008-0000-0E00-000084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00000000-0008-0000-0E00-000085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00000000-0008-0000-0E00-000086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00000000-0008-0000-0E00-0000870200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8" name="正方形/長方形 647">
          <a:extLst>
            <a:ext uri="{FF2B5EF4-FFF2-40B4-BE49-F238E27FC236}">
              <a16:creationId xmlns:a16="http://schemas.microsoft.com/office/drawing/2014/main" id="{00000000-0008-0000-0E00-000088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9" name="正方形/長方形 648">
          <a:extLst>
            <a:ext uri="{FF2B5EF4-FFF2-40B4-BE49-F238E27FC236}">
              <a16:creationId xmlns:a16="http://schemas.microsoft.com/office/drawing/2014/main" id="{00000000-0008-0000-0E00-000089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0" name="正方形/長方形 649">
          <a:extLst>
            <a:ext uri="{FF2B5EF4-FFF2-40B4-BE49-F238E27FC236}">
              <a16:creationId xmlns:a16="http://schemas.microsoft.com/office/drawing/2014/main" id="{00000000-0008-0000-0E00-00008A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1" name="正方形/長方形 650">
          <a:extLst>
            <a:ext uri="{FF2B5EF4-FFF2-40B4-BE49-F238E27FC236}">
              <a16:creationId xmlns:a16="http://schemas.microsoft.com/office/drawing/2014/main" id="{00000000-0008-0000-0E00-00008B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2" name="正方形/長方形 651">
          <a:extLst>
            <a:ext uri="{FF2B5EF4-FFF2-40B4-BE49-F238E27FC236}">
              <a16:creationId xmlns:a16="http://schemas.microsoft.com/office/drawing/2014/main" id="{00000000-0008-0000-0E00-00008C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3" name="正方形/長方形 652">
          <a:extLst>
            <a:ext uri="{FF2B5EF4-FFF2-40B4-BE49-F238E27FC236}">
              <a16:creationId xmlns:a16="http://schemas.microsoft.com/office/drawing/2014/main" id="{00000000-0008-0000-0E00-00008D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4" name="正方形/長方形 653">
          <a:extLst>
            <a:ext uri="{FF2B5EF4-FFF2-40B4-BE49-F238E27FC236}">
              <a16:creationId xmlns:a16="http://schemas.microsoft.com/office/drawing/2014/main" id="{00000000-0008-0000-0E00-00008E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5" name="正方形/長方形 654">
          <a:extLst>
            <a:ext uri="{FF2B5EF4-FFF2-40B4-BE49-F238E27FC236}">
              <a16:creationId xmlns:a16="http://schemas.microsoft.com/office/drawing/2014/main" id="{00000000-0008-0000-0E00-00008F02000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6" name="正方形/長方形 655">
          <a:extLst>
            <a:ext uri="{FF2B5EF4-FFF2-40B4-BE49-F238E27FC236}">
              <a16:creationId xmlns:a16="http://schemas.microsoft.com/office/drawing/2014/main" id="{00000000-0008-0000-0E00-000090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7" name="正方形/長方形 656">
          <a:extLst>
            <a:ext uri="{FF2B5EF4-FFF2-40B4-BE49-F238E27FC236}">
              <a16:creationId xmlns:a16="http://schemas.microsoft.com/office/drawing/2014/main" id="{00000000-0008-0000-0E00-000091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8" name="テキスト ボックス 657">
          <a:extLst>
            <a:ext uri="{FF2B5EF4-FFF2-40B4-BE49-F238E27FC236}">
              <a16:creationId xmlns:a16="http://schemas.microsoft.com/office/drawing/2014/main" id="{00000000-0008-0000-0E00-000092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有形固定資産減価償却率（以下「減価償却率」という。）が高くなっている施設は、認定こども園・幼稚園・保育所（以下「保育所等」という。）、学校施設、公営住宅である。保育所等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園のうち、</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建築から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園が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園が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年以上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経過しているため、減価償却率が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86.4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吉田地区の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園は統合して新たな認定こども園となる予定のため、今後、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減価償却率は下がる見込みである。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学校施設の減価償却率は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70.2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日から高宮小学校へ川根小学校が統合する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ほか、将来的な中学校の統合も検討している。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公営住宅については、昭和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年の新耐震基準制定以前に建築された住戸が約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割を占めており、減価償却率が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86.9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月改訂の公営住宅等長寿命化計画に基づいた大小規模修繕、用途廃止等の維持管理を適切に進める。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広島県安芸高田市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26,611
25,538
537.71
21,432,473
20,803,166
523,873
12,223,693
20,137,742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62.9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170378</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342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67854</xdr:rowOff>
    </xdr:from>
    <xdr:to>
      <xdr:col>24</xdr:col>
      <xdr:colOff>114300</xdr:colOff>
      <xdr:row>36</xdr:row>
      <xdr:rowOff>169454</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24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90731</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091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71120</xdr:rowOff>
    </xdr:from>
    <xdr:to>
      <xdr:col>20</xdr:col>
      <xdr:colOff>38100</xdr:colOff>
      <xdr:row>37</xdr:row>
      <xdr:rowOff>1270</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118654</xdr:rowOff>
    </xdr:from>
    <xdr:to>
      <xdr:col>24</xdr:col>
      <xdr:colOff>63500</xdr:colOff>
      <xdr:row>36</xdr:row>
      <xdr:rowOff>121920</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flipV="1">
          <a:off x="3797300" y="629085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31931</xdr:rowOff>
    </xdr:from>
    <xdr:to>
      <xdr:col>15</xdr:col>
      <xdr:colOff>101600</xdr:colOff>
      <xdr:row>36</xdr:row>
      <xdr:rowOff>133531</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20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82731</xdr:rowOff>
    </xdr:from>
    <xdr:to>
      <xdr:col>19</xdr:col>
      <xdr:colOff>177800</xdr:colOff>
      <xdr:row>36</xdr:row>
      <xdr:rowOff>121920</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25493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2540</xdr:rowOff>
    </xdr:from>
    <xdr:to>
      <xdr:col>10</xdr:col>
      <xdr:colOff>165100</xdr:colOff>
      <xdr:row>36</xdr:row>
      <xdr:rowOff>104140</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53340</xdr:rowOff>
    </xdr:from>
    <xdr:to>
      <xdr:col>15</xdr:col>
      <xdr:colOff>50800</xdr:colOff>
      <xdr:row>36</xdr:row>
      <xdr:rowOff>82731</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22554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134801</xdr:rowOff>
    </xdr:from>
    <xdr:to>
      <xdr:col>6</xdr:col>
      <xdr:colOff>38100</xdr:colOff>
      <xdr:row>36</xdr:row>
      <xdr:rowOff>64951</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13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14151</xdr:rowOff>
    </xdr:from>
    <xdr:to>
      <xdr:col>10</xdr:col>
      <xdr:colOff>114300</xdr:colOff>
      <xdr:row>36</xdr:row>
      <xdr:rowOff>53340</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18635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88735</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43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90369</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43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65876</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40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44649</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17797</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150058</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597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120667</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81478</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591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F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F00-000072000000}"/>
            </a:ext>
          </a:extLst>
        </xdr:cNvPr>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F00-000074000000}"/>
            </a:ext>
          </a:extLst>
        </xdr:cNvPr>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83837</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F00-000076000000}"/>
            </a:ext>
          </a:extLst>
        </xdr:cNvPr>
        <xdr:cNvSpPr txBox="1"/>
      </xdr:nvSpPr>
      <xdr:spPr>
        <a:xfrm>
          <a:off x="10515600" y="6770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921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59690</xdr:rowOff>
    </xdr:from>
    <xdr:to>
      <xdr:col>55</xdr:col>
      <xdr:colOff>50800</xdr:colOff>
      <xdr:row>37</xdr:row>
      <xdr:rowOff>161290</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104267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82567</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F00-000082000000}"/>
            </a:ext>
          </a:extLst>
        </xdr:cNvPr>
        <xdr:cNvSpPr txBox="1"/>
      </xdr:nvSpPr>
      <xdr:spPr>
        <a:xfrm>
          <a:off x="10515600"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135128</xdr:rowOff>
    </xdr:from>
    <xdr:to>
      <xdr:col>50</xdr:col>
      <xdr:colOff>165100</xdr:colOff>
      <xdr:row>37</xdr:row>
      <xdr:rowOff>65278</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588500" y="630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14478</xdr:rowOff>
    </xdr:from>
    <xdr:to>
      <xdr:col>55</xdr:col>
      <xdr:colOff>0</xdr:colOff>
      <xdr:row>37</xdr:row>
      <xdr:rowOff>110490</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a:off x="9639300" y="6358128"/>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153416</xdr:rowOff>
    </xdr:from>
    <xdr:to>
      <xdr:col>46</xdr:col>
      <xdr:colOff>38100</xdr:colOff>
      <xdr:row>37</xdr:row>
      <xdr:rowOff>83566</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699500" y="632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14478</xdr:rowOff>
    </xdr:from>
    <xdr:to>
      <xdr:col>50</xdr:col>
      <xdr:colOff>114300</xdr:colOff>
      <xdr:row>37</xdr:row>
      <xdr:rowOff>32766</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8750300" y="63581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167132</xdr:rowOff>
    </xdr:from>
    <xdr:to>
      <xdr:col>41</xdr:col>
      <xdr:colOff>101600</xdr:colOff>
      <xdr:row>37</xdr:row>
      <xdr:rowOff>97282</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7810500" y="633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32766</xdr:rowOff>
    </xdr:from>
    <xdr:to>
      <xdr:col>45</xdr:col>
      <xdr:colOff>177800</xdr:colOff>
      <xdr:row>37</xdr:row>
      <xdr:rowOff>46482</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7861300" y="63764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4826</xdr:rowOff>
    </xdr:from>
    <xdr:to>
      <xdr:col>36</xdr:col>
      <xdr:colOff>165100</xdr:colOff>
      <xdr:row>37</xdr:row>
      <xdr:rowOff>106426</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921500" y="634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46482</xdr:rowOff>
    </xdr:from>
    <xdr:to>
      <xdr:col>41</xdr:col>
      <xdr:colOff>50800</xdr:colOff>
      <xdr:row>37</xdr:row>
      <xdr:rowOff>55626</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6972300" y="63901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31259</xdr:rowOff>
    </xdr:from>
    <xdr:ext cx="469744" cy="259045"/>
    <xdr:sp macro="" textlink="">
      <xdr:nvSpPr>
        <xdr:cNvPr id="139" name="n_1aveValue【図書館】&#10;一人当たり面積">
          <a:extLst>
            <a:ext uri="{FF2B5EF4-FFF2-40B4-BE49-F238E27FC236}">
              <a16:creationId xmlns:a16="http://schemas.microsoft.com/office/drawing/2014/main" id="{00000000-0008-0000-0F00-00008B000000}"/>
            </a:ext>
          </a:extLst>
        </xdr:cNvPr>
        <xdr:cNvSpPr txBox="1"/>
      </xdr:nvSpPr>
      <xdr:spPr>
        <a:xfrm>
          <a:off x="9391727" y="688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35831</xdr:rowOff>
    </xdr:from>
    <xdr:ext cx="469744" cy="259045"/>
    <xdr:sp macro="" textlink="">
      <xdr:nvSpPr>
        <xdr:cNvPr id="140" name="n_2aveValue【図書館】&#10;一人当たり面積">
          <a:extLst>
            <a:ext uri="{FF2B5EF4-FFF2-40B4-BE49-F238E27FC236}">
              <a16:creationId xmlns:a16="http://schemas.microsoft.com/office/drawing/2014/main" id="{00000000-0008-0000-0F00-00008C000000}"/>
            </a:ext>
          </a:extLst>
        </xdr:cNvPr>
        <xdr:cNvSpPr txBox="1"/>
      </xdr:nvSpPr>
      <xdr:spPr>
        <a:xfrm>
          <a:off x="8515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40403</xdr:rowOff>
    </xdr:from>
    <xdr:ext cx="469744" cy="259045"/>
    <xdr:sp macro="" textlink="">
      <xdr:nvSpPr>
        <xdr:cNvPr id="141" name="n_3aveValue【図書館】&#10;一人当たり面積">
          <a:extLst>
            <a:ext uri="{FF2B5EF4-FFF2-40B4-BE49-F238E27FC236}">
              <a16:creationId xmlns:a16="http://schemas.microsoft.com/office/drawing/2014/main" id="{00000000-0008-0000-0F00-00008D000000}"/>
            </a:ext>
          </a:extLst>
        </xdr:cNvPr>
        <xdr:cNvSpPr txBox="1"/>
      </xdr:nvSpPr>
      <xdr:spPr>
        <a:xfrm>
          <a:off x="7626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44975</xdr:rowOff>
    </xdr:from>
    <xdr:ext cx="469744" cy="259045"/>
    <xdr:sp macro="" textlink="">
      <xdr:nvSpPr>
        <xdr:cNvPr id="142" name="n_4aveValue【図書館】&#10;一人当たり面積">
          <a:extLst>
            <a:ext uri="{FF2B5EF4-FFF2-40B4-BE49-F238E27FC236}">
              <a16:creationId xmlns:a16="http://schemas.microsoft.com/office/drawing/2014/main" id="{00000000-0008-0000-0F00-00008E000000}"/>
            </a:ext>
          </a:extLst>
        </xdr:cNvPr>
        <xdr:cNvSpPr txBox="1"/>
      </xdr:nvSpPr>
      <xdr:spPr>
        <a:xfrm>
          <a:off x="67374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81805</xdr:rowOff>
    </xdr:from>
    <xdr:ext cx="469744" cy="259045"/>
    <xdr:sp macro="" textlink="">
      <xdr:nvSpPr>
        <xdr:cNvPr id="143" name="n_1mainValue【図書館】&#10;一人当たり面積">
          <a:extLst>
            <a:ext uri="{FF2B5EF4-FFF2-40B4-BE49-F238E27FC236}">
              <a16:creationId xmlns:a16="http://schemas.microsoft.com/office/drawing/2014/main" id="{00000000-0008-0000-0F00-00008F000000}"/>
            </a:ext>
          </a:extLst>
        </xdr:cNvPr>
        <xdr:cNvSpPr txBox="1"/>
      </xdr:nvSpPr>
      <xdr:spPr>
        <a:xfrm>
          <a:off x="9391727" y="608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100093</xdr:rowOff>
    </xdr:from>
    <xdr:ext cx="469744" cy="259045"/>
    <xdr:sp macro="" textlink="">
      <xdr:nvSpPr>
        <xdr:cNvPr id="144" name="n_2mainValue【図書館】&#10;一人当たり面積">
          <a:extLst>
            <a:ext uri="{FF2B5EF4-FFF2-40B4-BE49-F238E27FC236}">
              <a16:creationId xmlns:a16="http://schemas.microsoft.com/office/drawing/2014/main" id="{00000000-0008-0000-0F00-000090000000}"/>
            </a:ext>
          </a:extLst>
        </xdr:cNvPr>
        <xdr:cNvSpPr txBox="1"/>
      </xdr:nvSpPr>
      <xdr:spPr>
        <a:xfrm>
          <a:off x="8515427" y="61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113809</xdr:rowOff>
    </xdr:from>
    <xdr:ext cx="469744" cy="259045"/>
    <xdr:sp macro="" textlink="">
      <xdr:nvSpPr>
        <xdr:cNvPr id="145" name="n_3mainValue【図書館】&#10;一人当たり面積">
          <a:extLst>
            <a:ext uri="{FF2B5EF4-FFF2-40B4-BE49-F238E27FC236}">
              <a16:creationId xmlns:a16="http://schemas.microsoft.com/office/drawing/2014/main" id="{00000000-0008-0000-0F00-000091000000}"/>
            </a:ext>
          </a:extLst>
        </xdr:cNvPr>
        <xdr:cNvSpPr txBox="1"/>
      </xdr:nvSpPr>
      <xdr:spPr>
        <a:xfrm>
          <a:off x="7626427"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122953</xdr:rowOff>
    </xdr:from>
    <xdr:ext cx="469744" cy="259045"/>
    <xdr:sp macro="" textlink="">
      <xdr:nvSpPr>
        <xdr:cNvPr id="146" name="n_4mainValue【図書館】&#10;一人当たり面積">
          <a:extLst>
            <a:ext uri="{FF2B5EF4-FFF2-40B4-BE49-F238E27FC236}">
              <a16:creationId xmlns:a16="http://schemas.microsoft.com/office/drawing/2014/main" id="{00000000-0008-0000-0F00-000092000000}"/>
            </a:ext>
          </a:extLst>
        </xdr:cNvPr>
        <xdr:cNvSpPr txBox="1"/>
      </xdr:nvSpPr>
      <xdr:spPr>
        <a:xfrm>
          <a:off x="6737427" y="612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F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103522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673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21590</xdr:rowOff>
    </xdr:from>
    <xdr:to>
      <xdr:col>24</xdr:col>
      <xdr:colOff>114300</xdr:colOff>
      <xdr:row>61</xdr:row>
      <xdr:rowOff>123190</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5847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673600"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122555</xdr:rowOff>
    </xdr:from>
    <xdr:to>
      <xdr:col>20</xdr:col>
      <xdr:colOff>38100</xdr:colOff>
      <xdr:row>62</xdr:row>
      <xdr:rowOff>52705</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746500" y="105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72390</xdr:rowOff>
    </xdr:from>
    <xdr:to>
      <xdr:col>24</xdr:col>
      <xdr:colOff>63500</xdr:colOff>
      <xdr:row>62</xdr:row>
      <xdr:rowOff>1905</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flipV="1">
          <a:off x="3797300" y="10530840"/>
          <a:ext cx="8382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113030</xdr:rowOff>
    </xdr:from>
    <xdr:to>
      <xdr:col>15</xdr:col>
      <xdr:colOff>101600</xdr:colOff>
      <xdr:row>62</xdr:row>
      <xdr:rowOff>43180</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857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163830</xdr:rowOff>
    </xdr:from>
    <xdr:to>
      <xdr:col>19</xdr:col>
      <xdr:colOff>177800</xdr:colOff>
      <xdr:row>62</xdr:row>
      <xdr:rowOff>1905</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908300" y="1062228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78740</xdr:rowOff>
    </xdr:from>
    <xdr:to>
      <xdr:col>10</xdr:col>
      <xdr:colOff>165100</xdr:colOff>
      <xdr:row>62</xdr:row>
      <xdr:rowOff>8890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9685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129540</xdr:rowOff>
    </xdr:from>
    <xdr:to>
      <xdr:col>15</xdr:col>
      <xdr:colOff>50800</xdr:colOff>
      <xdr:row>61</xdr:row>
      <xdr:rowOff>163830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019300" y="105879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44450</xdr:rowOff>
    </xdr:from>
    <xdr:to>
      <xdr:col>6</xdr:col>
      <xdr:colOff>38100</xdr:colOff>
      <xdr:row>61</xdr:row>
      <xdr:rowOff>146050</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079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95250</xdr:rowOff>
    </xdr:from>
    <xdr:to>
      <xdr:col>10</xdr:col>
      <xdr:colOff>114300</xdr:colOff>
      <xdr:row>61</xdr:row>
      <xdr:rowOff>129540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130300" y="105537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35820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137812</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2705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126382</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1816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105427</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927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43832</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44" y="1067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34307</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44"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17</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44" y="1062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137177</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4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F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F00-0000E5000000}"/>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F00-0000E7000000}"/>
            </a:ext>
          </a:extLst>
        </xdr:cNvPr>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12971</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F00-0000E9000000}"/>
            </a:ext>
          </a:extLst>
        </xdr:cNvPr>
        <xdr:cNvSpPr txBox="1"/>
      </xdr:nvSpPr>
      <xdr:spPr>
        <a:xfrm>
          <a:off x="10515600" y="10814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7810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6921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26924</xdr:rowOff>
    </xdr:from>
    <xdr:to>
      <xdr:col>55</xdr:col>
      <xdr:colOff>50800</xdr:colOff>
      <xdr:row>63</xdr:row>
      <xdr:rowOff>128524</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10426700" y="1082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49801</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F00-0000F5000000}"/>
            </a:ext>
          </a:extLst>
        </xdr:cNvPr>
        <xdr:cNvSpPr txBox="1"/>
      </xdr:nvSpPr>
      <xdr:spPr>
        <a:xfrm>
          <a:off x="10515600" y="10679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157226</xdr:rowOff>
    </xdr:from>
    <xdr:to>
      <xdr:col>50</xdr:col>
      <xdr:colOff>165100</xdr:colOff>
      <xdr:row>63</xdr:row>
      <xdr:rowOff>87376</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9588500" y="1078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36576</xdr:rowOff>
    </xdr:from>
    <xdr:to>
      <xdr:col>55</xdr:col>
      <xdr:colOff>0</xdr:colOff>
      <xdr:row>63</xdr:row>
      <xdr:rowOff>77724</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a:off x="9639300" y="1083792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149987</xdr:rowOff>
    </xdr:from>
    <xdr:to>
      <xdr:col>46</xdr:col>
      <xdr:colOff>38100</xdr:colOff>
      <xdr:row>63</xdr:row>
      <xdr:rowOff>80137</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8699500" y="1077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29337</xdr:rowOff>
    </xdr:from>
    <xdr:to>
      <xdr:col>50</xdr:col>
      <xdr:colOff>114300</xdr:colOff>
      <xdr:row>63</xdr:row>
      <xdr:rowOff>36576</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8750300" y="10830687"/>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154178</xdr:rowOff>
    </xdr:from>
    <xdr:to>
      <xdr:col>41</xdr:col>
      <xdr:colOff>101600</xdr:colOff>
      <xdr:row>63</xdr:row>
      <xdr:rowOff>84328</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7810500" y="1078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29337</xdr:rowOff>
    </xdr:from>
    <xdr:to>
      <xdr:col>45</xdr:col>
      <xdr:colOff>177800</xdr:colOff>
      <xdr:row>63</xdr:row>
      <xdr:rowOff>33528</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7861300" y="10830687"/>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157226</xdr:rowOff>
    </xdr:from>
    <xdr:to>
      <xdr:col>36</xdr:col>
      <xdr:colOff>165100</xdr:colOff>
      <xdr:row>63</xdr:row>
      <xdr:rowOff>87376</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6921500" y="1078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33528</xdr:rowOff>
    </xdr:from>
    <xdr:to>
      <xdr:col>41</xdr:col>
      <xdr:colOff>50800</xdr:colOff>
      <xdr:row>63</xdr:row>
      <xdr:rowOff>36576</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6972300" y="1083487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131843</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F00-0000FE000000}"/>
            </a:ext>
          </a:extLst>
        </xdr:cNvPr>
        <xdr:cNvSpPr txBox="1"/>
      </xdr:nvSpPr>
      <xdr:spPr>
        <a:xfrm>
          <a:off x="9391727" y="1093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136796</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F00-0000FF000000}"/>
            </a:ext>
          </a:extLst>
        </xdr:cNvPr>
        <xdr:cNvSpPr txBox="1"/>
      </xdr:nvSpPr>
      <xdr:spPr>
        <a:xfrm>
          <a:off x="8515427" y="1093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146321</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F00-000000010000}"/>
            </a:ext>
          </a:extLst>
        </xdr:cNvPr>
        <xdr:cNvSpPr txBox="1"/>
      </xdr:nvSpPr>
      <xdr:spPr>
        <a:xfrm>
          <a:off x="7626427" y="1094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158513</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F00-000001010000}"/>
            </a:ext>
          </a:extLst>
        </xdr:cNvPr>
        <xdr:cNvSpPr txBox="1"/>
      </xdr:nvSpPr>
      <xdr:spPr>
        <a:xfrm>
          <a:off x="6737427" y="1095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103903</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F00-000002010000}"/>
            </a:ext>
          </a:extLst>
        </xdr:cNvPr>
        <xdr:cNvSpPr txBox="1"/>
      </xdr:nvSpPr>
      <xdr:spPr>
        <a:xfrm>
          <a:off x="9391727" y="1056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96664</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F00-000003010000}"/>
            </a:ext>
          </a:extLst>
        </xdr:cNvPr>
        <xdr:cNvSpPr txBox="1"/>
      </xdr:nvSpPr>
      <xdr:spPr>
        <a:xfrm>
          <a:off x="8515427" y="1055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100855</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F00-000004010000}"/>
            </a:ext>
          </a:extLst>
        </xdr:cNvPr>
        <xdr:cNvSpPr txBox="1"/>
      </xdr:nvSpPr>
      <xdr:spPr>
        <a:xfrm>
          <a:off x="7626427" y="10559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103903</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F00-000005010000}"/>
            </a:ext>
          </a:extLst>
        </xdr:cNvPr>
        <xdr:cNvSpPr txBox="1"/>
      </xdr:nvSpPr>
      <xdr:spPr>
        <a:xfrm>
          <a:off x="6737427" y="1056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00000000-0008-0000-0F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flipV="1">
          <a:off x="463486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00000000-0008-0000-0F00-00001F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00000000-0008-0000-0F00-000021010000}"/>
            </a:ext>
          </a:extLst>
        </xdr:cNvPr>
        <xdr:cNvSpPr txBox="1"/>
      </xdr:nvSpPr>
      <xdr:spPr>
        <a:xfrm>
          <a:off x="4673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4546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6366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00000000-0008-0000-0F00-000023010000}"/>
            </a:ext>
          </a:extLst>
        </xdr:cNvPr>
        <xdr:cNvSpPr txBox="1"/>
      </xdr:nvSpPr>
      <xdr:spPr>
        <a:xfrm>
          <a:off x="4673600" y="13893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4584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133986</xdr:rowOff>
    </xdr:from>
    <xdr:to>
      <xdr:col>24</xdr:col>
      <xdr:colOff>114300</xdr:colOff>
      <xdr:row>84</xdr:row>
      <xdr:rowOff>64136</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4584700" y="1436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112413</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00000000-0008-0000-0F00-00002F010000}"/>
            </a:ext>
          </a:extLst>
        </xdr:cNvPr>
        <xdr:cNvSpPr txBox="1"/>
      </xdr:nvSpPr>
      <xdr:spPr>
        <a:xfrm>
          <a:off x="4673600" y="1434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88264</xdr:rowOff>
    </xdr:from>
    <xdr:to>
      <xdr:col>20</xdr:col>
      <xdr:colOff>38100</xdr:colOff>
      <xdr:row>84</xdr:row>
      <xdr:rowOff>18414</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3746500" y="1431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139064</xdr:rowOff>
    </xdr:from>
    <xdr:to>
      <xdr:col>24</xdr:col>
      <xdr:colOff>63500</xdr:colOff>
      <xdr:row>84</xdr:row>
      <xdr:rowOff>13336</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3797300" y="14369414"/>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80645</xdr:rowOff>
    </xdr:from>
    <xdr:to>
      <xdr:col>15</xdr:col>
      <xdr:colOff>101600</xdr:colOff>
      <xdr:row>84</xdr:row>
      <xdr:rowOff>10795</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2857500" y="1431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131445</xdr:rowOff>
    </xdr:from>
    <xdr:to>
      <xdr:col>19</xdr:col>
      <xdr:colOff>177800</xdr:colOff>
      <xdr:row>83</xdr:row>
      <xdr:rowOff>139064</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2908300" y="14361795"/>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38736</xdr:rowOff>
    </xdr:from>
    <xdr:to>
      <xdr:col>10</xdr:col>
      <xdr:colOff>165100</xdr:colOff>
      <xdr:row>83</xdr:row>
      <xdr:rowOff>140336</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1968500" y="1426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89536</xdr:rowOff>
    </xdr:from>
    <xdr:to>
      <xdr:col>15</xdr:col>
      <xdr:colOff>50800</xdr:colOff>
      <xdr:row>83</xdr:row>
      <xdr:rowOff>131445</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2019300" y="1431988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170180</xdr:rowOff>
    </xdr:from>
    <xdr:to>
      <xdr:col>6</xdr:col>
      <xdr:colOff>38100</xdr:colOff>
      <xdr:row>83</xdr:row>
      <xdr:rowOff>100330</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1079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49530</xdr:rowOff>
    </xdr:from>
    <xdr:to>
      <xdr:col>10</xdr:col>
      <xdr:colOff>114300</xdr:colOff>
      <xdr:row>83</xdr:row>
      <xdr:rowOff>89536</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1130300" y="1427988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76852</xdr:rowOff>
    </xdr:from>
    <xdr:ext cx="405111" cy="259045"/>
    <xdr:sp macro="" textlink="">
      <xdr:nvSpPr>
        <xdr:cNvPr id="312" name="n_1aveValue【福祉施設】&#10;有形固定資産減価償却率">
          <a:extLst>
            <a:ext uri="{FF2B5EF4-FFF2-40B4-BE49-F238E27FC236}">
              <a16:creationId xmlns:a16="http://schemas.microsoft.com/office/drawing/2014/main" id="{00000000-0008-0000-0F00-000038010000}"/>
            </a:ext>
          </a:extLst>
        </xdr:cNvPr>
        <xdr:cNvSpPr txBox="1"/>
      </xdr:nvSpPr>
      <xdr:spPr>
        <a:xfrm>
          <a:off x="35820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13" name="n_2aveValue【福祉施設】&#10;有形固定資産減価償却率">
          <a:extLst>
            <a:ext uri="{FF2B5EF4-FFF2-40B4-BE49-F238E27FC236}">
              <a16:creationId xmlns:a16="http://schemas.microsoft.com/office/drawing/2014/main" id="{00000000-0008-0000-0F00-000039010000}"/>
            </a:ext>
          </a:extLst>
        </xdr:cNvPr>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14" name="n_3aveValue【福祉施設】&#10;有形固定資産減価償却率">
          <a:extLst>
            <a:ext uri="{FF2B5EF4-FFF2-40B4-BE49-F238E27FC236}">
              <a16:creationId xmlns:a16="http://schemas.microsoft.com/office/drawing/2014/main" id="{00000000-0008-0000-0F00-00003A010000}"/>
            </a:ext>
          </a:extLst>
        </xdr:cNvPr>
        <xdr:cNvSpPr txBox="1"/>
      </xdr:nvSpPr>
      <xdr:spPr>
        <a:xfrm>
          <a:off x="1816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15" name="n_4aveValue【福祉施設】&#10;有形固定資産減価償却率">
          <a:extLst>
            <a:ext uri="{FF2B5EF4-FFF2-40B4-BE49-F238E27FC236}">
              <a16:creationId xmlns:a16="http://schemas.microsoft.com/office/drawing/2014/main" id="{00000000-0008-0000-0F00-00003B010000}"/>
            </a:ext>
          </a:extLst>
        </xdr:cNvPr>
        <xdr:cNvSpPr txBox="1"/>
      </xdr:nvSpPr>
      <xdr:spPr>
        <a:xfrm>
          <a:off x="927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9541</xdr:rowOff>
    </xdr:from>
    <xdr:ext cx="405111" cy="259045"/>
    <xdr:sp macro="" textlink="">
      <xdr:nvSpPr>
        <xdr:cNvPr id="316" name="n_1mainValue【福祉施設】&#10;有形固定資産減価償却率">
          <a:extLst>
            <a:ext uri="{FF2B5EF4-FFF2-40B4-BE49-F238E27FC236}">
              <a16:creationId xmlns:a16="http://schemas.microsoft.com/office/drawing/2014/main" id="{00000000-0008-0000-0F00-00003C010000}"/>
            </a:ext>
          </a:extLst>
        </xdr:cNvPr>
        <xdr:cNvSpPr txBox="1"/>
      </xdr:nvSpPr>
      <xdr:spPr>
        <a:xfrm>
          <a:off x="3582044" y="1441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1922</xdr:rowOff>
    </xdr:from>
    <xdr:ext cx="405111" cy="259045"/>
    <xdr:sp macro="" textlink="">
      <xdr:nvSpPr>
        <xdr:cNvPr id="317" name="n_2mainValue【福祉施設】&#10;有形固定資産減価償却率">
          <a:extLst>
            <a:ext uri="{FF2B5EF4-FFF2-40B4-BE49-F238E27FC236}">
              <a16:creationId xmlns:a16="http://schemas.microsoft.com/office/drawing/2014/main" id="{00000000-0008-0000-0F00-00003D010000}"/>
            </a:ext>
          </a:extLst>
        </xdr:cNvPr>
        <xdr:cNvSpPr txBox="1"/>
      </xdr:nvSpPr>
      <xdr:spPr>
        <a:xfrm>
          <a:off x="2705744" y="1440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131463</xdr:rowOff>
    </xdr:from>
    <xdr:ext cx="405111" cy="259045"/>
    <xdr:sp macro="" textlink="">
      <xdr:nvSpPr>
        <xdr:cNvPr id="318" name="n_3mainValue【福祉施設】&#10;有形固定資産減価償却率">
          <a:extLst>
            <a:ext uri="{FF2B5EF4-FFF2-40B4-BE49-F238E27FC236}">
              <a16:creationId xmlns:a16="http://schemas.microsoft.com/office/drawing/2014/main" id="{00000000-0008-0000-0F00-00003E010000}"/>
            </a:ext>
          </a:extLst>
        </xdr:cNvPr>
        <xdr:cNvSpPr txBox="1"/>
      </xdr:nvSpPr>
      <xdr:spPr>
        <a:xfrm>
          <a:off x="1816744" y="1436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91457</xdr:rowOff>
    </xdr:from>
    <xdr:ext cx="405111" cy="259045"/>
    <xdr:sp macro="" textlink="">
      <xdr:nvSpPr>
        <xdr:cNvPr id="319" name="n_4mainValue【福祉施設】&#10;有形固定資産減価償却率">
          <a:extLst>
            <a:ext uri="{FF2B5EF4-FFF2-40B4-BE49-F238E27FC236}">
              <a16:creationId xmlns:a16="http://schemas.microsoft.com/office/drawing/2014/main" id="{00000000-0008-0000-0F00-00003F010000}"/>
            </a:ext>
          </a:extLst>
        </xdr:cNvPr>
        <xdr:cNvSpPr txBox="1"/>
      </xdr:nvSpPr>
      <xdr:spPr>
        <a:xfrm>
          <a:off x="927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00000000-0008-0000-0F00-00005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flipV="1">
          <a:off x="10476865" y="1331290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a:extLst>
            <a:ext uri="{FF2B5EF4-FFF2-40B4-BE49-F238E27FC236}">
              <a16:creationId xmlns:a16="http://schemas.microsoft.com/office/drawing/2014/main" id="{00000000-0008-0000-0F00-000056010000}"/>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a:extLst>
            <a:ext uri="{FF2B5EF4-FFF2-40B4-BE49-F238E27FC236}">
              <a16:creationId xmlns:a16="http://schemas.microsoft.com/office/drawing/2014/main" id="{00000000-0008-0000-0F00-000058010000}"/>
            </a:ext>
          </a:extLst>
        </xdr:cNvPr>
        <xdr:cNvSpPr txBox="1"/>
      </xdr:nvSpPr>
      <xdr:spPr>
        <a:xfrm>
          <a:off x="10515600" y="130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10388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158766</xdr:rowOff>
    </xdr:from>
    <xdr:ext cx="469744" cy="259045"/>
    <xdr:sp macro="" textlink="">
      <xdr:nvSpPr>
        <xdr:cNvPr id="346" name="【福祉施設】&#10;一人当たり面積平均値テキスト">
          <a:extLst>
            <a:ext uri="{FF2B5EF4-FFF2-40B4-BE49-F238E27FC236}">
              <a16:creationId xmlns:a16="http://schemas.microsoft.com/office/drawing/2014/main" id="{00000000-0008-0000-0F00-00005A010000}"/>
            </a:ext>
          </a:extLst>
        </xdr:cNvPr>
        <xdr:cNvSpPr txBox="1"/>
      </xdr:nvSpPr>
      <xdr:spPr>
        <a:xfrm>
          <a:off x="10515600" y="1421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9588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7810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110744</xdr:rowOff>
    </xdr:from>
    <xdr:to>
      <xdr:col>55</xdr:col>
      <xdr:colOff>50800</xdr:colOff>
      <xdr:row>85</xdr:row>
      <xdr:rowOff>40894</xdr:rowOff>
    </xdr:to>
    <xdr:sp macro="" textlink="">
      <xdr:nvSpPr>
        <xdr:cNvPr id="357" name="楕円 356">
          <a:extLst>
            <a:ext uri="{FF2B5EF4-FFF2-40B4-BE49-F238E27FC236}">
              <a16:creationId xmlns:a16="http://schemas.microsoft.com/office/drawing/2014/main" id="{00000000-0008-0000-0F00-000065010000}"/>
            </a:ext>
          </a:extLst>
        </xdr:cNvPr>
        <xdr:cNvSpPr/>
      </xdr:nvSpPr>
      <xdr:spPr>
        <a:xfrm>
          <a:off x="104267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89171</xdr:rowOff>
    </xdr:from>
    <xdr:ext cx="469744" cy="259045"/>
    <xdr:sp macro="" textlink="">
      <xdr:nvSpPr>
        <xdr:cNvPr id="358" name="【福祉施設】&#10;一人当たり面積該当値テキスト">
          <a:extLst>
            <a:ext uri="{FF2B5EF4-FFF2-40B4-BE49-F238E27FC236}">
              <a16:creationId xmlns:a16="http://schemas.microsoft.com/office/drawing/2014/main" id="{00000000-0008-0000-0F00-000066010000}"/>
            </a:ext>
          </a:extLst>
        </xdr:cNvPr>
        <xdr:cNvSpPr txBox="1"/>
      </xdr:nvSpPr>
      <xdr:spPr>
        <a:xfrm>
          <a:off x="10515600" y="1449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113030</xdr:rowOff>
    </xdr:from>
    <xdr:to>
      <xdr:col>50</xdr:col>
      <xdr:colOff>165100</xdr:colOff>
      <xdr:row>85</xdr:row>
      <xdr:rowOff>43180</xdr:rowOff>
    </xdr:to>
    <xdr:sp macro="" textlink="">
      <xdr:nvSpPr>
        <xdr:cNvPr id="359" name="楕円 358">
          <a:extLst>
            <a:ext uri="{FF2B5EF4-FFF2-40B4-BE49-F238E27FC236}">
              <a16:creationId xmlns:a16="http://schemas.microsoft.com/office/drawing/2014/main" id="{00000000-0008-0000-0F00-000067010000}"/>
            </a:ext>
          </a:extLst>
        </xdr:cNvPr>
        <xdr:cNvSpPr/>
      </xdr:nvSpPr>
      <xdr:spPr>
        <a:xfrm>
          <a:off x="9588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161544</xdr:rowOff>
    </xdr:from>
    <xdr:to>
      <xdr:col>55</xdr:col>
      <xdr:colOff>0</xdr:colOff>
      <xdr:row>84</xdr:row>
      <xdr:rowOff>163830</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flipV="1">
          <a:off x="9639300" y="1456334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140463</xdr:rowOff>
    </xdr:from>
    <xdr:to>
      <xdr:col>46</xdr:col>
      <xdr:colOff>38100</xdr:colOff>
      <xdr:row>84</xdr:row>
      <xdr:rowOff>70613</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8699500" y="1437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19813</xdr:rowOff>
    </xdr:from>
    <xdr:to>
      <xdr:col>50</xdr:col>
      <xdr:colOff>114300</xdr:colOff>
      <xdr:row>84</xdr:row>
      <xdr:rowOff>163830</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a:off x="8750300" y="14421613"/>
          <a:ext cx="889000" cy="14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147320</xdr:rowOff>
    </xdr:from>
    <xdr:to>
      <xdr:col>41</xdr:col>
      <xdr:colOff>101600</xdr:colOff>
      <xdr:row>84</xdr:row>
      <xdr:rowOff>77470</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7810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19813</xdr:rowOff>
    </xdr:from>
    <xdr:to>
      <xdr:col>45</xdr:col>
      <xdr:colOff>177800</xdr:colOff>
      <xdr:row>84</xdr:row>
      <xdr:rowOff>26670</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flipV="1">
          <a:off x="7861300" y="14421613"/>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151892</xdr:rowOff>
    </xdr:from>
    <xdr:to>
      <xdr:col>36</xdr:col>
      <xdr:colOff>165100</xdr:colOff>
      <xdr:row>84</xdr:row>
      <xdr:rowOff>82042</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6921500" y="1438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26670</xdr:rowOff>
    </xdr:from>
    <xdr:to>
      <xdr:col>41</xdr:col>
      <xdr:colOff>50800</xdr:colOff>
      <xdr:row>84</xdr:row>
      <xdr:rowOff>31242</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flipV="1">
          <a:off x="6972300" y="1442847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98569</xdr:rowOff>
    </xdr:from>
    <xdr:ext cx="469744" cy="259045"/>
    <xdr:sp macro="" textlink="">
      <xdr:nvSpPr>
        <xdr:cNvPr id="367" name="n_1aveValue【福祉施設】&#10;一人当たり面積">
          <a:extLst>
            <a:ext uri="{FF2B5EF4-FFF2-40B4-BE49-F238E27FC236}">
              <a16:creationId xmlns:a16="http://schemas.microsoft.com/office/drawing/2014/main" id="{00000000-0008-0000-0F00-00006F010000}"/>
            </a:ext>
          </a:extLst>
        </xdr:cNvPr>
        <xdr:cNvSpPr txBox="1"/>
      </xdr:nvSpPr>
      <xdr:spPr>
        <a:xfrm>
          <a:off x="93917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91457</xdr:rowOff>
    </xdr:from>
    <xdr:ext cx="469744" cy="259045"/>
    <xdr:sp macro="" textlink="">
      <xdr:nvSpPr>
        <xdr:cNvPr id="368" name="n_2aveValue【福祉施設】&#10;一人当たり面積">
          <a:extLst>
            <a:ext uri="{FF2B5EF4-FFF2-40B4-BE49-F238E27FC236}">
              <a16:creationId xmlns:a16="http://schemas.microsoft.com/office/drawing/2014/main" id="{00000000-0008-0000-0F00-000070010000}"/>
            </a:ext>
          </a:extLst>
        </xdr:cNvPr>
        <xdr:cNvSpPr txBox="1"/>
      </xdr:nvSpPr>
      <xdr:spPr>
        <a:xfrm>
          <a:off x="8515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73169</xdr:rowOff>
    </xdr:from>
    <xdr:ext cx="469744" cy="259045"/>
    <xdr:sp macro="" textlink="">
      <xdr:nvSpPr>
        <xdr:cNvPr id="369" name="n_3aveValue【福祉施設】&#10;一人当たり面積">
          <a:extLst>
            <a:ext uri="{FF2B5EF4-FFF2-40B4-BE49-F238E27FC236}">
              <a16:creationId xmlns:a16="http://schemas.microsoft.com/office/drawing/2014/main" id="{00000000-0008-0000-0F00-000071010000}"/>
            </a:ext>
          </a:extLst>
        </xdr:cNvPr>
        <xdr:cNvSpPr txBox="1"/>
      </xdr:nvSpPr>
      <xdr:spPr>
        <a:xfrm>
          <a:off x="76264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82314</xdr:rowOff>
    </xdr:from>
    <xdr:ext cx="469744" cy="259045"/>
    <xdr:sp macro="" textlink="">
      <xdr:nvSpPr>
        <xdr:cNvPr id="370" name="n_4aveValue【福祉施設】&#10;一人当たり面積">
          <a:extLst>
            <a:ext uri="{FF2B5EF4-FFF2-40B4-BE49-F238E27FC236}">
              <a16:creationId xmlns:a16="http://schemas.microsoft.com/office/drawing/2014/main" id="{00000000-0008-0000-0F00-000072010000}"/>
            </a:ext>
          </a:extLst>
        </xdr:cNvPr>
        <xdr:cNvSpPr txBox="1"/>
      </xdr:nvSpPr>
      <xdr:spPr>
        <a:xfrm>
          <a:off x="6737427"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34307</xdr:rowOff>
    </xdr:from>
    <xdr:ext cx="469744" cy="259045"/>
    <xdr:sp macro="" textlink="">
      <xdr:nvSpPr>
        <xdr:cNvPr id="371" name="n_1mainValue【福祉施設】&#10;一人当たり面積">
          <a:extLst>
            <a:ext uri="{FF2B5EF4-FFF2-40B4-BE49-F238E27FC236}">
              <a16:creationId xmlns:a16="http://schemas.microsoft.com/office/drawing/2014/main" id="{00000000-0008-0000-0F00-000073010000}"/>
            </a:ext>
          </a:extLst>
        </xdr:cNvPr>
        <xdr:cNvSpPr txBox="1"/>
      </xdr:nvSpPr>
      <xdr:spPr>
        <a:xfrm>
          <a:off x="9391727" y="1460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87140</xdr:rowOff>
    </xdr:from>
    <xdr:ext cx="469744" cy="259045"/>
    <xdr:sp macro="" textlink="">
      <xdr:nvSpPr>
        <xdr:cNvPr id="372" name="n_2mainValue【福祉施設】&#10;一人当たり面積">
          <a:extLst>
            <a:ext uri="{FF2B5EF4-FFF2-40B4-BE49-F238E27FC236}">
              <a16:creationId xmlns:a16="http://schemas.microsoft.com/office/drawing/2014/main" id="{00000000-0008-0000-0F00-000074010000}"/>
            </a:ext>
          </a:extLst>
        </xdr:cNvPr>
        <xdr:cNvSpPr txBox="1"/>
      </xdr:nvSpPr>
      <xdr:spPr>
        <a:xfrm>
          <a:off x="8515427" y="1414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93997</xdr:rowOff>
    </xdr:from>
    <xdr:ext cx="469744" cy="259045"/>
    <xdr:sp macro="" textlink="">
      <xdr:nvSpPr>
        <xdr:cNvPr id="373" name="n_3mainValue【福祉施設】&#10;一人当たり面積">
          <a:extLst>
            <a:ext uri="{FF2B5EF4-FFF2-40B4-BE49-F238E27FC236}">
              <a16:creationId xmlns:a16="http://schemas.microsoft.com/office/drawing/2014/main" id="{00000000-0008-0000-0F00-000075010000}"/>
            </a:ext>
          </a:extLst>
        </xdr:cNvPr>
        <xdr:cNvSpPr txBox="1"/>
      </xdr:nvSpPr>
      <xdr:spPr>
        <a:xfrm>
          <a:off x="76264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98569</xdr:rowOff>
    </xdr:from>
    <xdr:ext cx="469744" cy="259045"/>
    <xdr:sp macro="" textlink="">
      <xdr:nvSpPr>
        <xdr:cNvPr id="374" name="n_4mainValue【福祉施設】&#10;一人当たり面積">
          <a:extLst>
            <a:ext uri="{FF2B5EF4-FFF2-40B4-BE49-F238E27FC236}">
              <a16:creationId xmlns:a16="http://schemas.microsoft.com/office/drawing/2014/main" id="{00000000-0008-0000-0F00-000076010000}"/>
            </a:ext>
          </a:extLst>
        </xdr:cNvPr>
        <xdr:cNvSpPr txBox="1"/>
      </xdr:nvSpPr>
      <xdr:spPr>
        <a:xfrm>
          <a:off x="6737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00000000-0008-0000-0F00-00008F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a:extLst>
            <a:ext uri="{FF2B5EF4-FFF2-40B4-BE49-F238E27FC236}">
              <a16:creationId xmlns:a16="http://schemas.microsoft.com/office/drawing/2014/main" id="{00000000-0008-0000-0F00-000091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00000000-0008-0000-0F00-000093010000}"/>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69141</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00000000-0008-0000-0F00-000095010000}"/>
            </a:ext>
          </a:extLst>
        </xdr:cNvPr>
        <xdr:cNvSpPr txBox="1"/>
      </xdr:nvSpPr>
      <xdr:spPr>
        <a:xfrm>
          <a:off x="4673600" y="17899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45847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1968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1079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10705</xdr:rowOff>
    </xdr:from>
    <xdr:to>
      <xdr:col>24</xdr:col>
      <xdr:colOff>114300</xdr:colOff>
      <xdr:row>103</xdr:row>
      <xdr:rowOff>112305</xdr:rowOff>
    </xdr:to>
    <xdr:sp macro="" textlink="">
      <xdr:nvSpPr>
        <xdr:cNvPr id="416" name="楕円 415">
          <a:extLst>
            <a:ext uri="{FF2B5EF4-FFF2-40B4-BE49-F238E27FC236}">
              <a16:creationId xmlns:a16="http://schemas.microsoft.com/office/drawing/2014/main" id="{00000000-0008-0000-0F00-0000A0010000}"/>
            </a:ext>
          </a:extLst>
        </xdr:cNvPr>
        <xdr:cNvSpPr/>
      </xdr:nvSpPr>
      <xdr:spPr>
        <a:xfrm>
          <a:off x="4584700" y="1767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33582</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00000000-0008-0000-0F00-0000A1010000}"/>
            </a:ext>
          </a:extLst>
        </xdr:cNvPr>
        <xdr:cNvSpPr txBox="1"/>
      </xdr:nvSpPr>
      <xdr:spPr>
        <a:xfrm>
          <a:off x="4673600" y="17521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23768</xdr:rowOff>
    </xdr:from>
    <xdr:to>
      <xdr:col>20</xdr:col>
      <xdr:colOff>38100</xdr:colOff>
      <xdr:row>103</xdr:row>
      <xdr:rowOff>125368</xdr:rowOff>
    </xdr:to>
    <xdr:sp macro="" textlink="">
      <xdr:nvSpPr>
        <xdr:cNvPr id="418" name="楕円 417">
          <a:extLst>
            <a:ext uri="{FF2B5EF4-FFF2-40B4-BE49-F238E27FC236}">
              <a16:creationId xmlns:a16="http://schemas.microsoft.com/office/drawing/2014/main" id="{00000000-0008-0000-0F00-0000A2010000}"/>
            </a:ext>
          </a:extLst>
        </xdr:cNvPr>
        <xdr:cNvSpPr/>
      </xdr:nvSpPr>
      <xdr:spPr>
        <a:xfrm>
          <a:off x="3746500" y="1768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61505</xdr:rowOff>
    </xdr:from>
    <xdr:to>
      <xdr:col>24</xdr:col>
      <xdr:colOff>63500</xdr:colOff>
      <xdr:row>103</xdr:row>
      <xdr:rowOff>74568</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flipV="1">
          <a:off x="3797300" y="17720855"/>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157662</xdr:rowOff>
    </xdr:from>
    <xdr:to>
      <xdr:col>15</xdr:col>
      <xdr:colOff>101600</xdr:colOff>
      <xdr:row>103</xdr:row>
      <xdr:rowOff>87812</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2857500" y="1764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37012</xdr:rowOff>
    </xdr:from>
    <xdr:to>
      <xdr:col>19</xdr:col>
      <xdr:colOff>177800</xdr:colOff>
      <xdr:row>103</xdr:row>
      <xdr:rowOff>74568</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2908300" y="1769636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125005</xdr:rowOff>
    </xdr:from>
    <xdr:to>
      <xdr:col>10</xdr:col>
      <xdr:colOff>165100</xdr:colOff>
      <xdr:row>103</xdr:row>
      <xdr:rowOff>55155</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1968500" y="1761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4355</xdr:rowOff>
    </xdr:from>
    <xdr:to>
      <xdr:col>15</xdr:col>
      <xdr:colOff>50800</xdr:colOff>
      <xdr:row>103</xdr:row>
      <xdr:rowOff>37012</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2019300" y="1766370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85816</xdr:rowOff>
    </xdr:from>
    <xdr:to>
      <xdr:col>6</xdr:col>
      <xdr:colOff>38100</xdr:colOff>
      <xdr:row>103</xdr:row>
      <xdr:rowOff>15966</xdr:rowOff>
    </xdr:to>
    <xdr:sp macro="" textlink="">
      <xdr:nvSpPr>
        <xdr:cNvPr id="424" name="楕円 423">
          <a:extLst>
            <a:ext uri="{FF2B5EF4-FFF2-40B4-BE49-F238E27FC236}">
              <a16:creationId xmlns:a16="http://schemas.microsoft.com/office/drawing/2014/main" id="{00000000-0008-0000-0F00-0000A8010000}"/>
            </a:ext>
          </a:extLst>
        </xdr:cNvPr>
        <xdr:cNvSpPr/>
      </xdr:nvSpPr>
      <xdr:spPr>
        <a:xfrm>
          <a:off x="1079500" y="1757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136616</xdr:rowOff>
    </xdr:from>
    <xdr:to>
      <xdr:col>10</xdr:col>
      <xdr:colOff>114300</xdr:colOff>
      <xdr:row>103</xdr:row>
      <xdr:rowOff>4355</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1130300" y="17624516"/>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170378</xdr:rowOff>
    </xdr:from>
    <xdr:ext cx="405111" cy="259045"/>
    <xdr:sp macro="" textlink="">
      <xdr:nvSpPr>
        <xdr:cNvPr id="426" name="n_1aveValue【市民会館】&#10;有形固定資産減価償却率">
          <a:extLst>
            <a:ext uri="{FF2B5EF4-FFF2-40B4-BE49-F238E27FC236}">
              <a16:creationId xmlns:a16="http://schemas.microsoft.com/office/drawing/2014/main" id="{00000000-0008-0000-0F00-0000AA010000}"/>
            </a:ext>
          </a:extLst>
        </xdr:cNvPr>
        <xdr:cNvSpPr txBox="1"/>
      </xdr:nvSpPr>
      <xdr:spPr>
        <a:xfrm>
          <a:off x="35820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140988</xdr:rowOff>
    </xdr:from>
    <xdr:ext cx="405111" cy="259045"/>
    <xdr:sp macro="" textlink="">
      <xdr:nvSpPr>
        <xdr:cNvPr id="427" name="n_2aveValue【市民会館】&#10;有形固定資産減価償却率">
          <a:extLst>
            <a:ext uri="{FF2B5EF4-FFF2-40B4-BE49-F238E27FC236}">
              <a16:creationId xmlns:a16="http://schemas.microsoft.com/office/drawing/2014/main" id="{00000000-0008-0000-0F00-0000AB010000}"/>
            </a:ext>
          </a:extLst>
        </xdr:cNvPr>
        <xdr:cNvSpPr txBox="1"/>
      </xdr:nvSpPr>
      <xdr:spPr>
        <a:xfrm>
          <a:off x="2705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139354</xdr:rowOff>
    </xdr:from>
    <xdr:ext cx="405111" cy="259045"/>
    <xdr:sp macro="" textlink="">
      <xdr:nvSpPr>
        <xdr:cNvPr id="428" name="n_3aveValue【市民会館】&#10;有形固定資産減価償却率">
          <a:extLst>
            <a:ext uri="{FF2B5EF4-FFF2-40B4-BE49-F238E27FC236}">
              <a16:creationId xmlns:a16="http://schemas.microsoft.com/office/drawing/2014/main" id="{00000000-0008-0000-0F00-0000AC010000}"/>
            </a:ext>
          </a:extLst>
        </xdr:cNvPr>
        <xdr:cNvSpPr txBox="1"/>
      </xdr:nvSpPr>
      <xdr:spPr>
        <a:xfrm>
          <a:off x="1816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124658</xdr:rowOff>
    </xdr:from>
    <xdr:ext cx="405111" cy="259045"/>
    <xdr:sp macro="" textlink="">
      <xdr:nvSpPr>
        <xdr:cNvPr id="429" name="n_4aveValue【市民会館】&#10;有形固定資産減価償却率">
          <a:extLst>
            <a:ext uri="{FF2B5EF4-FFF2-40B4-BE49-F238E27FC236}">
              <a16:creationId xmlns:a16="http://schemas.microsoft.com/office/drawing/2014/main" id="{00000000-0008-0000-0F00-0000AD010000}"/>
            </a:ext>
          </a:extLst>
        </xdr:cNvPr>
        <xdr:cNvSpPr txBox="1"/>
      </xdr:nvSpPr>
      <xdr:spPr>
        <a:xfrm>
          <a:off x="927744" y="1795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141895</xdr:rowOff>
    </xdr:from>
    <xdr:ext cx="405111" cy="259045"/>
    <xdr:sp macro="" textlink="">
      <xdr:nvSpPr>
        <xdr:cNvPr id="430" name="n_1mainValue【市民会館】&#10;有形固定資産減価償却率">
          <a:extLst>
            <a:ext uri="{FF2B5EF4-FFF2-40B4-BE49-F238E27FC236}">
              <a16:creationId xmlns:a16="http://schemas.microsoft.com/office/drawing/2014/main" id="{00000000-0008-0000-0F00-0000AE010000}"/>
            </a:ext>
          </a:extLst>
        </xdr:cNvPr>
        <xdr:cNvSpPr txBox="1"/>
      </xdr:nvSpPr>
      <xdr:spPr>
        <a:xfrm>
          <a:off x="3582044" y="17458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104339</xdr:rowOff>
    </xdr:from>
    <xdr:ext cx="405111" cy="259045"/>
    <xdr:sp macro="" textlink="">
      <xdr:nvSpPr>
        <xdr:cNvPr id="431" name="n_2mainValue【市民会館】&#10;有形固定資産減価償却率">
          <a:extLst>
            <a:ext uri="{FF2B5EF4-FFF2-40B4-BE49-F238E27FC236}">
              <a16:creationId xmlns:a16="http://schemas.microsoft.com/office/drawing/2014/main" id="{00000000-0008-0000-0F00-0000AF010000}"/>
            </a:ext>
          </a:extLst>
        </xdr:cNvPr>
        <xdr:cNvSpPr txBox="1"/>
      </xdr:nvSpPr>
      <xdr:spPr>
        <a:xfrm>
          <a:off x="2705744" y="17420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71682</xdr:rowOff>
    </xdr:from>
    <xdr:ext cx="405111" cy="259045"/>
    <xdr:sp macro="" textlink="">
      <xdr:nvSpPr>
        <xdr:cNvPr id="432" name="n_3mainValue【市民会館】&#10;有形固定資産減価償却率">
          <a:extLst>
            <a:ext uri="{FF2B5EF4-FFF2-40B4-BE49-F238E27FC236}">
              <a16:creationId xmlns:a16="http://schemas.microsoft.com/office/drawing/2014/main" id="{00000000-0008-0000-0F00-0000B0010000}"/>
            </a:ext>
          </a:extLst>
        </xdr:cNvPr>
        <xdr:cNvSpPr txBox="1"/>
      </xdr:nvSpPr>
      <xdr:spPr>
        <a:xfrm>
          <a:off x="1816744" y="1738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32493</xdr:rowOff>
    </xdr:from>
    <xdr:ext cx="405111" cy="259045"/>
    <xdr:sp macro="" textlink="">
      <xdr:nvSpPr>
        <xdr:cNvPr id="433" name="n_4mainValue【市民会館】&#10;有形固定資産減価償却率">
          <a:extLst>
            <a:ext uri="{FF2B5EF4-FFF2-40B4-BE49-F238E27FC236}">
              <a16:creationId xmlns:a16="http://schemas.microsoft.com/office/drawing/2014/main" id="{00000000-0008-0000-0F00-0000B1010000}"/>
            </a:ext>
          </a:extLst>
        </xdr:cNvPr>
        <xdr:cNvSpPr txBox="1"/>
      </xdr:nvSpPr>
      <xdr:spPr>
        <a:xfrm>
          <a:off x="927744" y="1734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00000000-0008-0000-0F00-0000BA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00000000-0008-0000-0F00-0000C8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flipV="1">
          <a:off x="10476865" y="17106900"/>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8" name="【市民会館】&#10;一人当たり面積最小値テキスト">
          <a:extLst>
            <a:ext uri="{FF2B5EF4-FFF2-40B4-BE49-F238E27FC236}">
              <a16:creationId xmlns:a16="http://schemas.microsoft.com/office/drawing/2014/main" id="{00000000-0008-0000-0F00-0000CA010000}"/>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a:extLst>
            <a:ext uri="{FF2B5EF4-FFF2-40B4-BE49-F238E27FC236}">
              <a16:creationId xmlns:a16="http://schemas.microsoft.com/office/drawing/2014/main" id="{00000000-0008-0000-0F00-0000CC010000}"/>
            </a:ext>
          </a:extLst>
        </xdr:cNvPr>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38116</xdr:rowOff>
    </xdr:from>
    <xdr:ext cx="469744" cy="259045"/>
    <xdr:sp macro="" textlink="">
      <xdr:nvSpPr>
        <xdr:cNvPr id="462" name="【市民会館】&#10;一人当たり面積平均値テキスト">
          <a:extLst>
            <a:ext uri="{FF2B5EF4-FFF2-40B4-BE49-F238E27FC236}">
              <a16:creationId xmlns:a16="http://schemas.microsoft.com/office/drawing/2014/main" id="{00000000-0008-0000-0F00-0000CE010000}"/>
            </a:ext>
          </a:extLst>
        </xdr:cNvPr>
        <xdr:cNvSpPr txBox="1"/>
      </xdr:nvSpPr>
      <xdr:spPr>
        <a:xfrm>
          <a:off x="10515600" y="18211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3" name="フローチャート: 判断 462">
          <a:extLst>
            <a:ext uri="{FF2B5EF4-FFF2-40B4-BE49-F238E27FC236}">
              <a16:creationId xmlns:a16="http://schemas.microsoft.com/office/drawing/2014/main" id="{00000000-0008-0000-0F00-0000CF010000}"/>
            </a:ext>
          </a:extLst>
        </xdr:cNvPr>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4" name="フローチャート: 判断 463">
          <a:extLst>
            <a:ext uri="{FF2B5EF4-FFF2-40B4-BE49-F238E27FC236}">
              <a16:creationId xmlns:a16="http://schemas.microsoft.com/office/drawing/2014/main" id="{00000000-0008-0000-0F00-0000D0010000}"/>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a:extLst>
            <a:ext uri="{FF2B5EF4-FFF2-40B4-BE49-F238E27FC236}">
              <a16:creationId xmlns:a16="http://schemas.microsoft.com/office/drawing/2014/main" id="{00000000-0008-0000-0F00-0000D1010000}"/>
            </a:ext>
          </a:extLst>
        </xdr:cNvPr>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33020</xdr:rowOff>
    </xdr:from>
    <xdr:to>
      <xdr:col>55</xdr:col>
      <xdr:colOff>50800</xdr:colOff>
      <xdr:row>102</xdr:row>
      <xdr:rowOff>134620</xdr:rowOff>
    </xdr:to>
    <xdr:sp macro="" textlink="">
      <xdr:nvSpPr>
        <xdr:cNvPr id="473" name="楕円 472">
          <a:extLst>
            <a:ext uri="{FF2B5EF4-FFF2-40B4-BE49-F238E27FC236}">
              <a16:creationId xmlns:a16="http://schemas.microsoft.com/office/drawing/2014/main" id="{00000000-0008-0000-0F00-0000D9010000}"/>
            </a:ext>
          </a:extLst>
        </xdr:cNvPr>
        <xdr:cNvSpPr/>
      </xdr:nvSpPr>
      <xdr:spPr>
        <a:xfrm>
          <a:off x="10426700" y="1752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55897</xdr:rowOff>
    </xdr:from>
    <xdr:ext cx="469744" cy="259045"/>
    <xdr:sp macro="" textlink="">
      <xdr:nvSpPr>
        <xdr:cNvPr id="474" name="【市民会館】&#10;一人当たり面積該当値テキスト">
          <a:extLst>
            <a:ext uri="{FF2B5EF4-FFF2-40B4-BE49-F238E27FC236}">
              <a16:creationId xmlns:a16="http://schemas.microsoft.com/office/drawing/2014/main" id="{00000000-0008-0000-0F00-0000DA010000}"/>
            </a:ext>
          </a:extLst>
        </xdr:cNvPr>
        <xdr:cNvSpPr txBox="1"/>
      </xdr:nvSpPr>
      <xdr:spPr>
        <a:xfrm>
          <a:off x="10515600" y="1737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10161</xdr:rowOff>
    </xdr:from>
    <xdr:to>
      <xdr:col>50</xdr:col>
      <xdr:colOff>165100</xdr:colOff>
      <xdr:row>101</xdr:row>
      <xdr:rowOff>111761</xdr:rowOff>
    </xdr:to>
    <xdr:sp macro="" textlink="">
      <xdr:nvSpPr>
        <xdr:cNvPr id="475" name="楕円 474">
          <a:extLst>
            <a:ext uri="{FF2B5EF4-FFF2-40B4-BE49-F238E27FC236}">
              <a16:creationId xmlns:a16="http://schemas.microsoft.com/office/drawing/2014/main" id="{00000000-0008-0000-0F00-0000DB010000}"/>
            </a:ext>
          </a:extLst>
        </xdr:cNvPr>
        <xdr:cNvSpPr/>
      </xdr:nvSpPr>
      <xdr:spPr>
        <a:xfrm>
          <a:off x="9588500" y="1732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60961</xdr:rowOff>
    </xdr:from>
    <xdr:to>
      <xdr:col>55</xdr:col>
      <xdr:colOff>0</xdr:colOff>
      <xdr:row>102</xdr:row>
      <xdr:rowOff>83820</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a:off x="9639300" y="17377411"/>
          <a:ext cx="838200" cy="19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38736</xdr:rowOff>
    </xdr:from>
    <xdr:to>
      <xdr:col>46</xdr:col>
      <xdr:colOff>38100</xdr:colOff>
      <xdr:row>101</xdr:row>
      <xdr:rowOff>140336</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8699500" y="1735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60961</xdr:rowOff>
    </xdr:from>
    <xdr:to>
      <xdr:col>50</xdr:col>
      <xdr:colOff>114300</xdr:colOff>
      <xdr:row>101</xdr:row>
      <xdr:rowOff>89536</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flipV="1">
          <a:off x="8750300" y="17377411"/>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67311</xdr:rowOff>
    </xdr:from>
    <xdr:to>
      <xdr:col>41</xdr:col>
      <xdr:colOff>101600</xdr:colOff>
      <xdr:row>101</xdr:row>
      <xdr:rowOff>168911</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7810500" y="1738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89536</xdr:rowOff>
    </xdr:from>
    <xdr:to>
      <xdr:col>45</xdr:col>
      <xdr:colOff>177800</xdr:colOff>
      <xdr:row>101</xdr:row>
      <xdr:rowOff>118111</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flipV="1">
          <a:off x="7861300" y="1740598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86361</xdr:rowOff>
    </xdr:from>
    <xdr:to>
      <xdr:col>36</xdr:col>
      <xdr:colOff>165100</xdr:colOff>
      <xdr:row>102</xdr:row>
      <xdr:rowOff>16511</xdr:rowOff>
    </xdr:to>
    <xdr:sp macro="" textlink="">
      <xdr:nvSpPr>
        <xdr:cNvPr id="481" name="楕円 480">
          <a:extLst>
            <a:ext uri="{FF2B5EF4-FFF2-40B4-BE49-F238E27FC236}">
              <a16:creationId xmlns:a16="http://schemas.microsoft.com/office/drawing/2014/main" id="{00000000-0008-0000-0F00-0000E1010000}"/>
            </a:ext>
          </a:extLst>
        </xdr:cNvPr>
        <xdr:cNvSpPr/>
      </xdr:nvSpPr>
      <xdr:spPr>
        <a:xfrm>
          <a:off x="6921500" y="1740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118111</xdr:rowOff>
    </xdr:from>
    <xdr:to>
      <xdr:col>41</xdr:col>
      <xdr:colOff>50800</xdr:colOff>
      <xdr:row>101</xdr:row>
      <xdr:rowOff>137161</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flipV="1">
          <a:off x="6972300" y="1743456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161941</xdr:rowOff>
    </xdr:from>
    <xdr:ext cx="469744" cy="259045"/>
    <xdr:sp macro="" textlink="">
      <xdr:nvSpPr>
        <xdr:cNvPr id="483" name="n_1aveValue【市民会館】&#10;一人当たり面積">
          <a:extLst>
            <a:ext uri="{FF2B5EF4-FFF2-40B4-BE49-F238E27FC236}">
              <a16:creationId xmlns:a16="http://schemas.microsoft.com/office/drawing/2014/main" id="{00000000-0008-0000-0F00-0000E3010000}"/>
            </a:ext>
          </a:extLst>
        </xdr:cNvPr>
        <xdr:cNvSpPr txBox="1"/>
      </xdr:nvSpPr>
      <xdr:spPr>
        <a:xfrm>
          <a:off x="93917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165752</xdr:rowOff>
    </xdr:from>
    <xdr:ext cx="469744" cy="259045"/>
    <xdr:sp macro="" textlink="">
      <xdr:nvSpPr>
        <xdr:cNvPr id="484" name="n_2aveValue【市民会館】&#10;一人当たり面積">
          <a:extLst>
            <a:ext uri="{FF2B5EF4-FFF2-40B4-BE49-F238E27FC236}">
              <a16:creationId xmlns:a16="http://schemas.microsoft.com/office/drawing/2014/main" id="{00000000-0008-0000-0F00-0000E4010000}"/>
            </a:ext>
          </a:extLst>
        </xdr:cNvPr>
        <xdr:cNvSpPr txBox="1"/>
      </xdr:nvSpPr>
      <xdr:spPr>
        <a:xfrm>
          <a:off x="8515427" y="1833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11447</xdr:rowOff>
    </xdr:from>
    <xdr:ext cx="469744" cy="259045"/>
    <xdr:sp macro="" textlink="">
      <xdr:nvSpPr>
        <xdr:cNvPr id="485" name="n_3aveValue【市民会館】&#10;一人当たり面積">
          <a:extLst>
            <a:ext uri="{FF2B5EF4-FFF2-40B4-BE49-F238E27FC236}">
              <a16:creationId xmlns:a16="http://schemas.microsoft.com/office/drawing/2014/main" id="{00000000-0008-0000-0F00-0000E5010000}"/>
            </a:ext>
          </a:extLst>
        </xdr:cNvPr>
        <xdr:cNvSpPr txBox="1"/>
      </xdr:nvSpPr>
      <xdr:spPr>
        <a:xfrm>
          <a:off x="7626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486" name="n_4aveValue【市民会館】&#10;一人当たり面積">
          <a:extLst>
            <a:ext uri="{FF2B5EF4-FFF2-40B4-BE49-F238E27FC236}">
              <a16:creationId xmlns:a16="http://schemas.microsoft.com/office/drawing/2014/main" id="{00000000-0008-0000-0F00-0000E6010000}"/>
            </a:ext>
          </a:extLst>
        </xdr:cNvPr>
        <xdr:cNvSpPr txBox="1"/>
      </xdr:nvSpPr>
      <xdr:spPr>
        <a:xfrm>
          <a:off x="6737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128288</xdr:rowOff>
    </xdr:from>
    <xdr:ext cx="469744" cy="259045"/>
    <xdr:sp macro="" textlink="">
      <xdr:nvSpPr>
        <xdr:cNvPr id="487" name="n_1mainValue【市民会館】&#10;一人当たり面積">
          <a:extLst>
            <a:ext uri="{FF2B5EF4-FFF2-40B4-BE49-F238E27FC236}">
              <a16:creationId xmlns:a16="http://schemas.microsoft.com/office/drawing/2014/main" id="{00000000-0008-0000-0F00-0000E7010000}"/>
            </a:ext>
          </a:extLst>
        </xdr:cNvPr>
        <xdr:cNvSpPr txBox="1"/>
      </xdr:nvSpPr>
      <xdr:spPr>
        <a:xfrm>
          <a:off x="9391727" y="1710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156863</xdr:rowOff>
    </xdr:from>
    <xdr:ext cx="469744" cy="259045"/>
    <xdr:sp macro="" textlink="">
      <xdr:nvSpPr>
        <xdr:cNvPr id="488" name="n_2mainValue【市民会館】&#10;一人当たり面積">
          <a:extLst>
            <a:ext uri="{FF2B5EF4-FFF2-40B4-BE49-F238E27FC236}">
              <a16:creationId xmlns:a16="http://schemas.microsoft.com/office/drawing/2014/main" id="{00000000-0008-0000-0F00-0000E8010000}"/>
            </a:ext>
          </a:extLst>
        </xdr:cNvPr>
        <xdr:cNvSpPr txBox="1"/>
      </xdr:nvSpPr>
      <xdr:spPr>
        <a:xfrm>
          <a:off x="8515427" y="1713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100</xdr:row>
      <xdr:rowOff>13988</xdr:rowOff>
    </xdr:from>
    <xdr:ext cx="469744" cy="259045"/>
    <xdr:sp macro="" textlink="">
      <xdr:nvSpPr>
        <xdr:cNvPr id="489" name="n_3mainValue【市民会館】&#10;一人当たり面積">
          <a:extLst>
            <a:ext uri="{FF2B5EF4-FFF2-40B4-BE49-F238E27FC236}">
              <a16:creationId xmlns:a16="http://schemas.microsoft.com/office/drawing/2014/main" id="{00000000-0008-0000-0F00-0000E9010000}"/>
            </a:ext>
          </a:extLst>
        </xdr:cNvPr>
        <xdr:cNvSpPr txBox="1"/>
      </xdr:nvSpPr>
      <xdr:spPr>
        <a:xfrm>
          <a:off x="7626427" y="1715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100</xdr:row>
      <xdr:rowOff>33038</xdr:rowOff>
    </xdr:from>
    <xdr:ext cx="469744" cy="259045"/>
    <xdr:sp macro="" textlink="">
      <xdr:nvSpPr>
        <xdr:cNvPr id="490" name="n_4mainValue【市民会館】&#10;一人当たり面積">
          <a:extLst>
            <a:ext uri="{FF2B5EF4-FFF2-40B4-BE49-F238E27FC236}">
              <a16:creationId xmlns:a16="http://schemas.microsoft.com/office/drawing/2014/main" id="{00000000-0008-0000-0F00-0000EA010000}"/>
            </a:ext>
          </a:extLst>
        </xdr:cNvPr>
        <xdr:cNvSpPr txBox="1"/>
      </xdr:nvSpPr>
      <xdr:spPr>
        <a:xfrm>
          <a:off x="6737427" y="1717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00000000-0008-0000-0F00-000002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一般廃棄物処理施設】&#10;有形固定資産減価償却率最小値テキスト">
          <a:extLst>
            <a:ext uri="{FF2B5EF4-FFF2-40B4-BE49-F238E27FC236}">
              <a16:creationId xmlns:a16="http://schemas.microsoft.com/office/drawing/2014/main" id="{00000000-0008-0000-0F00-00000402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00000000-0008-0000-0F00-000006020000}"/>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114952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00000000-0008-0000-0F00-000008020000}"/>
            </a:ext>
          </a:extLst>
        </xdr:cNvPr>
        <xdr:cNvSpPr txBox="1"/>
      </xdr:nvSpPr>
      <xdr:spPr>
        <a:xfrm>
          <a:off x="16357600" y="628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a:extLst>
            <a:ext uri="{FF2B5EF4-FFF2-40B4-BE49-F238E27FC236}">
              <a16:creationId xmlns:a16="http://schemas.microsoft.com/office/drawing/2014/main" id="{00000000-0008-0000-0F00-00000B020000}"/>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25" name="フローチャート: 判断 524">
          <a:extLst>
            <a:ext uri="{FF2B5EF4-FFF2-40B4-BE49-F238E27FC236}">
              <a16:creationId xmlns:a16="http://schemas.microsoft.com/office/drawing/2014/main" id="{00000000-0008-0000-0F00-00000D020000}"/>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103505</xdr:rowOff>
    </xdr:from>
    <xdr:to>
      <xdr:col>85</xdr:col>
      <xdr:colOff>177800</xdr:colOff>
      <xdr:row>40</xdr:row>
      <xdr:rowOff>33655</xdr:rowOff>
    </xdr:to>
    <xdr:sp macro="" textlink="">
      <xdr:nvSpPr>
        <xdr:cNvPr id="531" name="楕円 530">
          <a:extLst>
            <a:ext uri="{FF2B5EF4-FFF2-40B4-BE49-F238E27FC236}">
              <a16:creationId xmlns:a16="http://schemas.microsoft.com/office/drawing/2014/main" id="{00000000-0008-0000-0F00-000013020000}"/>
            </a:ext>
          </a:extLst>
        </xdr:cNvPr>
        <xdr:cNvSpPr/>
      </xdr:nvSpPr>
      <xdr:spPr>
        <a:xfrm>
          <a:off x="16268700" y="679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81932</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00000000-0008-0000-0F00-000014020000}"/>
            </a:ext>
          </a:extLst>
        </xdr:cNvPr>
        <xdr:cNvSpPr txBox="1"/>
      </xdr:nvSpPr>
      <xdr:spPr>
        <a:xfrm>
          <a:off x="16357600" y="676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92075</xdr:rowOff>
    </xdr:from>
    <xdr:to>
      <xdr:col>81</xdr:col>
      <xdr:colOff>101600</xdr:colOff>
      <xdr:row>40</xdr:row>
      <xdr:rowOff>22225</xdr:rowOff>
    </xdr:to>
    <xdr:sp macro="" textlink="">
      <xdr:nvSpPr>
        <xdr:cNvPr id="533" name="楕円 532">
          <a:extLst>
            <a:ext uri="{FF2B5EF4-FFF2-40B4-BE49-F238E27FC236}">
              <a16:creationId xmlns:a16="http://schemas.microsoft.com/office/drawing/2014/main" id="{00000000-0008-0000-0F00-000015020000}"/>
            </a:ext>
          </a:extLst>
        </xdr:cNvPr>
        <xdr:cNvSpPr/>
      </xdr:nvSpPr>
      <xdr:spPr>
        <a:xfrm>
          <a:off x="15430500" y="677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142875</xdr:rowOff>
    </xdr:from>
    <xdr:to>
      <xdr:col>85</xdr:col>
      <xdr:colOff>127000</xdr:colOff>
      <xdr:row>39</xdr:row>
      <xdr:rowOff>154305</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5481300" y="682942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80645</xdr:rowOff>
    </xdr:from>
    <xdr:to>
      <xdr:col>76</xdr:col>
      <xdr:colOff>165100</xdr:colOff>
      <xdr:row>40</xdr:row>
      <xdr:rowOff>10795</xdr:rowOff>
    </xdr:to>
    <xdr:sp macro="" textlink="">
      <xdr:nvSpPr>
        <xdr:cNvPr id="535" name="楕円 534">
          <a:extLst>
            <a:ext uri="{FF2B5EF4-FFF2-40B4-BE49-F238E27FC236}">
              <a16:creationId xmlns:a16="http://schemas.microsoft.com/office/drawing/2014/main" id="{00000000-0008-0000-0F00-000017020000}"/>
            </a:ext>
          </a:extLst>
        </xdr:cNvPr>
        <xdr:cNvSpPr/>
      </xdr:nvSpPr>
      <xdr:spPr>
        <a:xfrm>
          <a:off x="14541500" y="676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131445</xdr:rowOff>
    </xdr:from>
    <xdr:to>
      <xdr:col>81</xdr:col>
      <xdr:colOff>50800</xdr:colOff>
      <xdr:row>39</xdr:row>
      <xdr:rowOff>142875</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4592300" y="681799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73025</xdr:rowOff>
    </xdr:from>
    <xdr:to>
      <xdr:col>72</xdr:col>
      <xdr:colOff>38100</xdr:colOff>
      <xdr:row>40</xdr:row>
      <xdr:rowOff>3175</xdr:rowOff>
    </xdr:to>
    <xdr:sp macro="" textlink="">
      <xdr:nvSpPr>
        <xdr:cNvPr id="537" name="楕円 536">
          <a:extLst>
            <a:ext uri="{FF2B5EF4-FFF2-40B4-BE49-F238E27FC236}">
              <a16:creationId xmlns:a16="http://schemas.microsoft.com/office/drawing/2014/main" id="{00000000-0008-0000-0F00-000019020000}"/>
            </a:ext>
          </a:extLst>
        </xdr:cNvPr>
        <xdr:cNvSpPr/>
      </xdr:nvSpPr>
      <xdr:spPr>
        <a:xfrm>
          <a:off x="13652500" y="675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123825</xdr:rowOff>
    </xdr:from>
    <xdr:to>
      <xdr:col>76</xdr:col>
      <xdr:colOff>114300</xdr:colOff>
      <xdr:row>39</xdr:row>
      <xdr:rowOff>131445</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3703300" y="681037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63500</xdr:rowOff>
    </xdr:from>
    <xdr:to>
      <xdr:col>67</xdr:col>
      <xdr:colOff>101600</xdr:colOff>
      <xdr:row>39</xdr:row>
      <xdr:rowOff>165100</xdr:rowOff>
    </xdr:to>
    <xdr:sp macro="" textlink="">
      <xdr:nvSpPr>
        <xdr:cNvPr id="539" name="楕円 538">
          <a:extLst>
            <a:ext uri="{FF2B5EF4-FFF2-40B4-BE49-F238E27FC236}">
              <a16:creationId xmlns:a16="http://schemas.microsoft.com/office/drawing/2014/main" id="{00000000-0008-0000-0F00-00001B020000}"/>
            </a:ext>
          </a:extLst>
        </xdr:cNvPr>
        <xdr:cNvSpPr/>
      </xdr:nvSpPr>
      <xdr:spPr>
        <a:xfrm>
          <a:off x="12763500" y="675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114300</xdr:rowOff>
    </xdr:from>
    <xdr:to>
      <xdr:col>71</xdr:col>
      <xdr:colOff>177800</xdr:colOff>
      <xdr:row>39</xdr:row>
      <xdr:rowOff>123825</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2814300" y="68008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5266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3500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2611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13352</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5266044" y="687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1922</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4389744" y="685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165752</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3500744" y="685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156227</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2611744" y="684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00000000-0008-0000-0F00-00002D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00000000-0008-0000-0F00-00003B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flipV="1">
          <a:off x="22160864" y="5917517"/>
          <a:ext cx="0" cy="132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73" name="【一般廃棄物処理施設】&#10;一人当たり有形固定資産（償却資産）額最小値テキスト">
          <a:extLst>
            <a:ext uri="{FF2B5EF4-FFF2-40B4-BE49-F238E27FC236}">
              <a16:creationId xmlns:a16="http://schemas.microsoft.com/office/drawing/2014/main" id="{00000000-0008-0000-0F00-00003D020000}"/>
            </a:ext>
          </a:extLst>
        </xdr:cNvPr>
        <xdr:cNvSpPr txBox="1"/>
      </xdr:nvSpPr>
      <xdr:spPr>
        <a:xfrm>
          <a:off x="2219960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a:off x="22072600" y="723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00000000-0008-0000-0F00-00003F020000}"/>
            </a:ext>
          </a:extLst>
        </xdr:cNvPr>
        <xdr:cNvSpPr txBox="1"/>
      </xdr:nvSpPr>
      <xdr:spPr>
        <a:xfrm>
          <a:off x="2219960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a:off x="22072600" y="59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10056</xdr:rowOff>
    </xdr:from>
    <xdr:ext cx="599010" cy="259045"/>
    <xdr:sp macro="" textlink="">
      <xdr:nvSpPr>
        <xdr:cNvPr id="577" name="【一般廃棄物処理施設】&#10;一人当たり有形固定資産（償却資産）額平均値テキスト">
          <a:extLst>
            <a:ext uri="{FF2B5EF4-FFF2-40B4-BE49-F238E27FC236}">
              <a16:creationId xmlns:a16="http://schemas.microsoft.com/office/drawing/2014/main" id="{00000000-0008-0000-0F00-000041020000}"/>
            </a:ext>
          </a:extLst>
        </xdr:cNvPr>
        <xdr:cNvSpPr txBox="1"/>
      </xdr:nvSpPr>
      <xdr:spPr>
        <a:xfrm>
          <a:off x="22199600" y="6696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78" name="フローチャート: 判断 577">
          <a:extLst>
            <a:ext uri="{FF2B5EF4-FFF2-40B4-BE49-F238E27FC236}">
              <a16:creationId xmlns:a16="http://schemas.microsoft.com/office/drawing/2014/main" id="{00000000-0008-0000-0F00-000042020000}"/>
            </a:ext>
          </a:extLst>
        </xdr:cNvPr>
        <xdr:cNvSpPr/>
      </xdr:nvSpPr>
      <xdr:spPr>
        <a:xfrm>
          <a:off x="22110700" y="671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21272500" y="67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20383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581" name="フローチャート: 判断 580">
          <a:extLst>
            <a:ext uri="{FF2B5EF4-FFF2-40B4-BE49-F238E27FC236}">
              <a16:creationId xmlns:a16="http://schemas.microsoft.com/office/drawing/2014/main" id="{00000000-0008-0000-0F00-000045020000}"/>
            </a:ext>
          </a:extLst>
        </xdr:cNvPr>
        <xdr:cNvSpPr/>
      </xdr:nvSpPr>
      <xdr:spPr>
        <a:xfrm>
          <a:off x="19494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582" name="フローチャート: 判断 581">
          <a:extLst>
            <a:ext uri="{FF2B5EF4-FFF2-40B4-BE49-F238E27FC236}">
              <a16:creationId xmlns:a16="http://schemas.microsoft.com/office/drawing/2014/main" id="{00000000-0008-0000-0F00-000046020000}"/>
            </a:ext>
          </a:extLst>
        </xdr:cNvPr>
        <xdr:cNvSpPr/>
      </xdr:nvSpPr>
      <xdr:spPr>
        <a:xfrm>
          <a:off x="18605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2197</xdr:rowOff>
    </xdr:from>
    <xdr:to>
      <xdr:col>116</xdr:col>
      <xdr:colOff>114300</xdr:colOff>
      <xdr:row>38</xdr:row>
      <xdr:rowOff>103797</xdr:rowOff>
    </xdr:to>
    <xdr:sp macro="" textlink="">
      <xdr:nvSpPr>
        <xdr:cNvPr id="588" name="楕円 587">
          <a:extLst>
            <a:ext uri="{FF2B5EF4-FFF2-40B4-BE49-F238E27FC236}">
              <a16:creationId xmlns:a16="http://schemas.microsoft.com/office/drawing/2014/main" id="{00000000-0008-0000-0F00-00004C020000}"/>
            </a:ext>
          </a:extLst>
        </xdr:cNvPr>
        <xdr:cNvSpPr/>
      </xdr:nvSpPr>
      <xdr:spPr>
        <a:xfrm>
          <a:off x="22110700" y="651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25074</xdr:rowOff>
    </xdr:from>
    <xdr:ext cx="599010" cy="259045"/>
    <xdr:sp macro="" textlink="">
      <xdr:nvSpPr>
        <xdr:cNvPr id="589" name="【一般廃棄物処理施設】&#10;一人当たり有形固定資産（償却資産）額該当値テキスト">
          <a:extLst>
            <a:ext uri="{FF2B5EF4-FFF2-40B4-BE49-F238E27FC236}">
              <a16:creationId xmlns:a16="http://schemas.microsoft.com/office/drawing/2014/main" id="{00000000-0008-0000-0F00-00004D020000}"/>
            </a:ext>
          </a:extLst>
        </xdr:cNvPr>
        <xdr:cNvSpPr txBox="1"/>
      </xdr:nvSpPr>
      <xdr:spPr>
        <a:xfrm>
          <a:off x="22199600" y="6368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14019</xdr:rowOff>
    </xdr:from>
    <xdr:to>
      <xdr:col>112</xdr:col>
      <xdr:colOff>38100</xdr:colOff>
      <xdr:row>38</xdr:row>
      <xdr:rowOff>115619</xdr:rowOff>
    </xdr:to>
    <xdr:sp macro="" textlink="">
      <xdr:nvSpPr>
        <xdr:cNvPr id="590" name="楕円 589">
          <a:extLst>
            <a:ext uri="{FF2B5EF4-FFF2-40B4-BE49-F238E27FC236}">
              <a16:creationId xmlns:a16="http://schemas.microsoft.com/office/drawing/2014/main" id="{00000000-0008-0000-0F00-00004E020000}"/>
            </a:ext>
          </a:extLst>
        </xdr:cNvPr>
        <xdr:cNvSpPr/>
      </xdr:nvSpPr>
      <xdr:spPr>
        <a:xfrm>
          <a:off x="21272500" y="652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52997</xdr:rowOff>
    </xdr:from>
    <xdr:to>
      <xdr:col>116</xdr:col>
      <xdr:colOff>63500</xdr:colOff>
      <xdr:row>38</xdr:row>
      <xdr:rowOff>64819</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flipV="1">
          <a:off x="21323300" y="6568097"/>
          <a:ext cx="838200" cy="11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33176</xdr:rowOff>
    </xdr:from>
    <xdr:to>
      <xdr:col>107</xdr:col>
      <xdr:colOff>101600</xdr:colOff>
      <xdr:row>38</xdr:row>
      <xdr:rowOff>134776</xdr:rowOff>
    </xdr:to>
    <xdr:sp macro="" textlink="">
      <xdr:nvSpPr>
        <xdr:cNvPr id="592" name="楕円 591">
          <a:extLst>
            <a:ext uri="{FF2B5EF4-FFF2-40B4-BE49-F238E27FC236}">
              <a16:creationId xmlns:a16="http://schemas.microsoft.com/office/drawing/2014/main" id="{00000000-0008-0000-0F00-000050020000}"/>
            </a:ext>
          </a:extLst>
        </xdr:cNvPr>
        <xdr:cNvSpPr/>
      </xdr:nvSpPr>
      <xdr:spPr>
        <a:xfrm>
          <a:off x="20383500" y="654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64819</xdr:rowOff>
    </xdr:from>
    <xdr:to>
      <xdr:col>111</xdr:col>
      <xdr:colOff>177800</xdr:colOff>
      <xdr:row>38</xdr:row>
      <xdr:rowOff>83976</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flipV="1">
          <a:off x="20434300" y="6579919"/>
          <a:ext cx="889000" cy="1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51975</xdr:rowOff>
    </xdr:from>
    <xdr:to>
      <xdr:col>102</xdr:col>
      <xdr:colOff>165100</xdr:colOff>
      <xdr:row>38</xdr:row>
      <xdr:rowOff>153575</xdr:rowOff>
    </xdr:to>
    <xdr:sp macro="" textlink="">
      <xdr:nvSpPr>
        <xdr:cNvPr id="594" name="楕円 593">
          <a:extLst>
            <a:ext uri="{FF2B5EF4-FFF2-40B4-BE49-F238E27FC236}">
              <a16:creationId xmlns:a16="http://schemas.microsoft.com/office/drawing/2014/main" id="{00000000-0008-0000-0F00-000052020000}"/>
            </a:ext>
          </a:extLst>
        </xdr:cNvPr>
        <xdr:cNvSpPr/>
      </xdr:nvSpPr>
      <xdr:spPr>
        <a:xfrm>
          <a:off x="19494500" y="656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83976</xdr:rowOff>
    </xdr:from>
    <xdr:to>
      <xdr:col>107</xdr:col>
      <xdr:colOff>50800</xdr:colOff>
      <xdr:row>38</xdr:row>
      <xdr:rowOff>102775</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flipV="1">
          <a:off x="19545300" y="6599076"/>
          <a:ext cx="889000" cy="18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71189</xdr:rowOff>
    </xdr:from>
    <xdr:to>
      <xdr:col>98</xdr:col>
      <xdr:colOff>38100</xdr:colOff>
      <xdr:row>39</xdr:row>
      <xdr:rowOff>1339</xdr:rowOff>
    </xdr:to>
    <xdr:sp macro="" textlink="">
      <xdr:nvSpPr>
        <xdr:cNvPr id="596" name="楕円 595">
          <a:extLst>
            <a:ext uri="{FF2B5EF4-FFF2-40B4-BE49-F238E27FC236}">
              <a16:creationId xmlns:a16="http://schemas.microsoft.com/office/drawing/2014/main" id="{00000000-0008-0000-0F00-000054020000}"/>
            </a:ext>
          </a:extLst>
        </xdr:cNvPr>
        <xdr:cNvSpPr/>
      </xdr:nvSpPr>
      <xdr:spPr>
        <a:xfrm>
          <a:off x="18605500" y="658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102775</xdr:rowOff>
    </xdr:from>
    <xdr:to>
      <xdr:col>102</xdr:col>
      <xdr:colOff>114300</xdr:colOff>
      <xdr:row>38</xdr:row>
      <xdr:rowOff>121989</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flipV="1">
          <a:off x="18656300" y="6617875"/>
          <a:ext cx="889000" cy="19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133081</xdr:rowOff>
    </xdr:from>
    <xdr:ext cx="599010" cy="259045"/>
    <xdr:sp macro="" textlink="">
      <xdr:nvSpPr>
        <xdr:cNvPr id="598" name="n_1aveValue【一般廃棄物処理施設】&#10;一人当たり有形固定資産（償却資産）額">
          <a:extLst>
            <a:ext uri="{FF2B5EF4-FFF2-40B4-BE49-F238E27FC236}">
              <a16:creationId xmlns:a16="http://schemas.microsoft.com/office/drawing/2014/main" id="{00000000-0008-0000-0F00-000056020000}"/>
            </a:ext>
          </a:extLst>
        </xdr:cNvPr>
        <xdr:cNvSpPr txBox="1"/>
      </xdr:nvSpPr>
      <xdr:spPr>
        <a:xfrm>
          <a:off x="21011095" y="681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149045</xdr:rowOff>
    </xdr:from>
    <xdr:ext cx="599010" cy="259045"/>
    <xdr:sp macro="" textlink="">
      <xdr:nvSpPr>
        <xdr:cNvPr id="599" name="n_2ave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20134795" y="6835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157229</xdr:rowOff>
    </xdr:from>
    <xdr:ext cx="599010" cy="259045"/>
    <xdr:sp macro="" textlink="">
      <xdr:nvSpPr>
        <xdr:cNvPr id="600" name="n_3ave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19245795" y="684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168419</xdr:rowOff>
    </xdr:from>
    <xdr:ext cx="599010" cy="259045"/>
    <xdr:sp macro="" textlink="">
      <xdr:nvSpPr>
        <xdr:cNvPr id="601" name="n_4ave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18356795" y="685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132147</xdr:rowOff>
    </xdr:from>
    <xdr:ext cx="599010" cy="259045"/>
    <xdr:sp macro="" textlink="">
      <xdr:nvSpPr>
        <xdr:cNvPr id="602" name="n_1main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21011095" y="6304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151303</xdr:rowOff>
    </xdr:from>
    <xdr:ext cx="599010" cy="259045"/>
    <xdr:sp macro="" textlink="">
      <xdr:nvSpPr>
        <xdr:cNvPr id="603" name="n_2main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20134795" y="6323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170102</xdr:rowOff>
    </xdr:from>
    <xdr:ext cx="599010" cy="259045"/>
    <xdr:sp macro="" textlink="">
      <xdr:nvSpPr>
        <xdr:cNvPr id="604" name="n_3main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19245795" y="634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17866</xdr:rowOff>
    </xdr:from>
    <xdr:ext cx="599010" cy="259045"/>
    <xdr:sp macro="" textlink="">
      <xdr:nvSpPr>
        <xdr:cNvPr id="605" name="n_4main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18356795" y="636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a:extLst>
            <a:ext uri="{FF2B5EF4-FFF2-40B4-BE49-F238E27FC236}">
              <a16:creationId xmlns:a16="http://schemas.microsoft.com/office/drawing/2014/main" id="{00000000-0008-0000-0F00-000075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flipV="1">
          <a:off x="16318864" y="954786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1" name="【保健センター・保健所】&#10;有形固定資産減価償却率最小値テキスト">
          <a:extLst>
            <a:ext uri="{FF2B5EF4-FFF2-40B4-BE49-F238E27FC236}">
              <a16:creationId xmlns:a16="http://schemas.microsoft.com/office/drawing/2014/main" id="{00000000-0008-0000-0F00-00007702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633" name="【保健センター・保健所】&#10;有形固定資産減価償却率最大値テキスト">
          <a:extLst>
            <a:ext uri="{FF2B5EF4-FFF2-40B4-BE49-F238E27FC236}">
              <a16:creationId xmlns:a16="http://schemas.microsoft.com/office/drawing/2014/main" id="{00000000-0008-0000-0F00-000079020000}"/>
            </a:ext>
          </a:extLst>
        </xdr:cNvPr>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15257</xdr:rowOff>
    </xdr:from>
    <xdr:ext cx="405111" cy="259045"/>
    <xdr:sp macro="" textlink="">
      <xdr:nvSpPr>
        <xdr:cNvPr id="635" name="【保健センター・保健所】&#10;有形固定資産減価償却率平均値テキスト">
          <a:extLst>
            <a:ext uri="{FF2B5EF4-FFF2-40B4-BE49-F238E27FC236}">
              <a16:creationId xmlns:a16="http://schemas.microsoft.com/office/drawing/2014/main" id="{00000000-0008-0000-0F00-00007B020000}"/>
            </a:ext>
          </a:extLst>
        </xdr:cNvPr>
        <xdr:cNvSpPr txBox="1"/>
      </xdr:nvSpPr>
      <xdr:spPr>
        <a:xfrm>
          <a:off x="16357600" y="10130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36" name="フローチャート: 判断 635">
          <a:extLst>
            <a:ext uri="{FF2B5EF4-FFF2-40B4-BE49-F238E27FC236}">
              <a16:creationId xmlns:a16="http://schemas.microsoft.com/office/drawing/2014/main" id="{00000000-0008-0000-0F00-00007C020000}"/>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637" name="フローチャート: 判断 636">
          <a:extLst>
            <a:ext uri="{FF2B5EF4-FFF2-40B4-BE49-F238E27FC236}">
              <a16:creationId xmlns:a16="http://schemas.microsoft.com/office/drawing/2014/main" id="{00000000-0008-0000-0F00-00007D020000}"/>
            </a:ext>
          </a:extLst>
        </xdr:cNvPr>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38" name="フローチャート: 判断 637">
          <a:extLst>
            <a:ext uri="{FF2B5EF4-FFF2-40B4-BE49-F238E27FC236}">
              <a16:creationId xmlns:a16="http://schemas.microsoft.com/office/drawing/2014/main" id="{00000000-0008-0000-0F00-00007E020000}"/>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639" name="フローチャート: 判断 638">
          <a:extLst>
            <a:ext uri="{FF2B5EF4-FFF2-40B4-BE49-F238E27FC236}">
              <a16:creationId xmlns:a16="http://schemas.microsoft.com/office/drawing/2014/main" id="{00000000-0008-0000-0F00-00007F020000}"/>
            </a:ext>
          </a:extLst>
        </xdr:cNvPr>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640" name="フローチャート: 判断 639">
          <a:extLst>
            <a:ext uri="{FF2B5EF4-FFF2-40B4-BE49-F238E27FC236}">
              <a16:creationId xmlns:a16="http://schemas.microsoft.com/office/drawing/2014/main" id="{00000000-0008-0000-0F00-000080020000}"/>
            </a:ext>
          </a:extLst>
        </xdr:cNvPr>
        <xdr:cNvSpPr/>
      </xdr:nvSpPr>
      <xdr:spPr>
        <a:xfrm>
          <a:off x="1276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76835</xdr:rowOff>
    </xdr:from>
    <xdr:to>
      <xdr:col>85</xdr:col>
      <xdr:colOff>177800</xdr:colOff>
      <xdr:row>58</xdr:row>
      <xdr:rowOff>6985</xdr:rowOff>
    </xdr:to>
    <xdr:sp macro="" textlink="">
      <xdr:nvSpPr>
        <xdr:cNvPr id="646" name="楕円 645">
          <a:extLst>
            <a:ext uri="{FF2B5EF4-FFF2-40B4-BE49-F238E27FC236}">
              <a16:creationId xmlns:a16="http://schemas.microsoft.com/office/drawing/2014/main" id="{00000000-0008-0000-0F00-000086020000}"/>
            </a:ext>
          </a:extLst>
        </xdr:cNvPr>
        <xdr:cNvSpPr/>
      </xdr:nvSpPr>
      <xdr:spPr>
        <a:xfrm>
          <a:off x="16268700" y="984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99712</xdr:rowOff>
    </xdr:from>
    <xdr:ext cx="405111" cy="259045"/>
    <xdr:sp macro="" textlink="">
      <xdr:nvSpPr>
        <xdr:cNvPr id="647" name="【保健センター・保健所】&#10;有形固定資産減価償却率該当値テキスト">
          <a:extLst>
            <a:ext uri="{FF2B5EF4-FFF2-40B4-BE49-F238E27FC236}">
              <a16:creationId xmlns:a16="http://schemas.microsoft.com/office/drawing/2014/main" id="{00000000-0008-0000-0F00-000087020000}"/>
            </a:ext>
          </a:extLst>
        </xdr:cNvPr>
        <xdr:cNvSpPr txBox="1"/>
      </xdr:nvSpPr>
      <xdr:spPr>
        <a:xfrm>
          <a:off x="16357600" y="970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36830</xdr:rowOff>
    </xdr:from>
    <xdr:to>
      <xdr:col>81</xdr:col>
      <xdr:colOff>101600</xdr:colOff>
      <xdr:row>57</xdr:row>
      <xdr:rowOff>138430</xdr:rowOff>
    </xdr:to>
    <xdr:sp macro="" textlink="">
      <xdr:nvSpPr>
        <xdr:cNvPr id="648" name="楕円 647">
          <a:extLst>
            <a:ext uri="{FF2B5EF4-FFF2-40B4-BE49-F238E27FC236}">
              <a16:creationId xmlns:a16="http://schemas.microsoft.com/office/drawing/2014/main" id="{00000000-0008-0000-0F00-000088020000}"/>
            </a:ext>
          </a:extLst>
        </xdr:cNvPr>
        <xdr:cNvSpPr/>
      </xdr:nvSpPr>
      <xdr:spPr>
        <a:xfrm>
          <a:off x="15430500" y="980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87630</xdr:rowOff>
    </xdr:from>
    <xdr:to>
      <xdr:col>85</xdr:col>
      <xdr:colOff>127000</xdr:colOff>
      <xdr:row>57</xdr:row>
      <xdr:rowOff>127635</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a:off x="15481300" y="986028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168275</xdr:rowOff>
    </xdr:from>
    <xdr:to>
      <xdr:col>76</xdr:col>
      <xdr:colOff>165100</xdr:colOff>
      <xdr:row>57</xdr:row>
      <xdr:rowOff>98425</xdr:rowOff>
    </xdr:to>
    <xdr:sp macro="" textlink="">
      <xdr:nvSpPr>
        <xdr:cNvPr id="650" name="楕円 649">
          <a:extLst>
            <a:ext uri="{FF2B5EF4-FFF2-40B4-BE49-F238E27FC236}">
              <a16:creationId xmlns:a16="http://schemas.microsoft.com/office/drawing/2014/main" id="{00000000-0008-0000-0F00-00008A020000}"/>
            </a:ext>
          </a:extLst>
        </xdr:cNvPr>
        <xdr:cNvSpPr/>
      </xdr:nvSpPr>
      <xdr:spPr>
        <a:xfrm>
          <a:off x="14541500" y="976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47625</xdr:rowOff>
    </xdr:from>
    <xdr:to>
      <xdr:col>81</xdr:col>
      <xdr:colOff>50800</xdr:colOff>
      <xdr:row>57</xdr:row>
      <xdr:rowOff>87630</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4592300" y="98202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130175</xdr:rowOff>
    </xdr:from>
    <xdr:to>
      <xdr:col>72</xdr:col>
      <xdr:colOff>38100</xdr:colOff>
      <xdr:row>57</xdr:row>
      <xdr:rowOff>60325</xdr:rowOff>
    </xdr:to>
    <xdr:sp macro="" textlink="">
      <xdr:nvSpPr>
        <xdr:cNvPr id="652" name="楕円 651">
          <a:extLst>
            <a:ext uri="{FF2B5EF4-FFF2-40B4-BE49-F238E27FC236}">
              <a16:creationId xmlns:a16="http://schemas.microsoft.com/office/drawing/2014/main" id="{00000000-0008-0000-0F00-00008C020000}"/>
            </a:ext>
          </a:extLst>
        </xdr:cNvPr>
        <xdr:cNvSpPr/>
      </xdr:nvSpPr>
      <xdr:spPr>
        <a:xfrm>
          <a:off x="13652500" y="973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9525</xdr:rowOff>
    </xdr:from>
    <xdr:to>
      <xdr:col>76</xdr:col>
      <xdr:colOff>114300</xdr:colOff>
      <xdr:row>57</xdr:row>
      <xdr:rowOff>47625</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3703300" y="97821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90170</xdr:rowOff>
    </xdr:from>
    <xdr:to>
      <xdr:col>67</xdr:col>
      <xdr:colOff>101600</xdr:colOff>
      <xdr:row>57</xdr:row>
      <xdr:rowOff>20320</xdr:rowOff>
    </xdr:to>
    <xdr:sp macro="" textlink="">
      <xdr:nvSpPr>
        <xdr:cNvPr id="654" name="楕円 653">
          <a:extLst>
            <a:ext uri="{FF2B5EF4-FFF2-40B4-BE49-F238E27FC236}">
              <a16:creationId xmlns:a16="http://schemas.microsoft.com/office/drawing/2014/main" id="{00000000-0008-0000-0F00-00008E020000}"/>
            </a:ext>
          </a:extLst>
        </xdr:cNvPr>
        <xdr:cNvSpPr/>
      </xdr:nvSpPr>
      <xdr:spPr>
        <a:xfrm>
          <a:off x="12763500" y="969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140970</xdr:rowOff>
    </xdr:from>
    <xdr:to>
      <xdr:col>71</xdr:col>
      <xdr:colOff>177800</xdr:colOff>
      <xdr:row>57</xdr:row>
      <xdr:rowOff>9525</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2814300" y="97421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99077</xdr:rowOff>
    </xdr:from>
    <xdr:ext cx="405111" cy="259045"/>
    <xdr:sp macro="" textlink="">
      <xdr:nvSpPr>
        <xdr:cNvPr id="656" name="n_1aveValue【保健センター・保健所】&#10;有形固定資産減価償却率">
          <a:extLst>
            <a:ext uri="{FF2B5EF4-FFF2-40B4-BE49-F238E27FC236}">
              <a16:creationId xmlns:a16="http://schemas.microsoft.com/office/drawing/2014/main" id="{00000000-0008-0000-0F00-000090020000}"/>
            </a:ext>
          </a:extLst>
        </xdr:cNvPr>
        <xdr:cNvSpPr txBox="1"/>
      </xdr:nvSpPr>
      <xdr:spPr>
        <a:xfrm>
          <a:off x="152660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57167</xdr:rowOff>
    </xdr:from>
    <xdr:ext cx="405111" cy="259045"/>
    <xdr:sp macro="" textlink="">
      <xdr:nvSpPr>
        <xdr:cNvPr id="657" name="n_2aveValue【保健センター・保健所】&#10;有形固定資産減価償却率">
          <a:extLst>
            <a:ext uri="{FF2B5EF4-FFF2-40B4-BE49-F238E27FC236}">
              <a16:creationId xmlns:a16="http://schemas.microsoft.com/office/drawing/2014/main" id="{00000000-0008-0000-0F00-000091020000}"/>
            </a:ext>
          </a:extLst>
        </xdr:cNvPr>
        <xdr:cNvSpPr txBox="1"/>
      </xdr:nvSpPr>
      <xdr:spPr>
        <a:xfrm>
          <a:off x="143897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36212</xdr:rowOff>
    </xdr:from>
    <xdr:ext cx="405111" cy="259045"/>
    <xdr:sp macro="" textlink="">
      <xdr:nvSpPr>
        <xdr:cNvPr id="658" name="n_3aveValue【保健センター・保健所】&#10;有形固定資産減価償却率">
          <a:extLst>
            <a:ext uri="{FF2B5EF4-FFF2-40B4-BE49-F238E27FC236}">
              <a16:creationId xmlns:a16="http://schemas.microsoft.com/office/drawing/2014/main" id="{00000000-0008-0000-0F00-000092020000}"/>
            </a:ext>
          </a:extLst>
        </xdr:cNvPr>
        <xdr:cNvSpPr txBox="1"/>
      </xdr:nvSpPr>
      <xdr:spPr>
        <a:xfrm>
          <a:off x="13500744" y="1015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148607</xdr:rowOff>
    </xdr:from>
    <xdr:ext cx="405111" cy="259045"/>
    <xdr:sp macro="" textlink="">
      <xdr:nvSpPr>
        <xdr:cNvPr id="659" name="n_4aveValue【保健センター・保健所】&#10;有形固定資産減価償却率">
          <a:extLst>
            <a:ext uri="{FF2B5EF4-FFF2-40B4-BE49-F238E27FC236}">
              <a16:creationId xmlns:a16="http://schemas.microsoft.com/office/drawing/2014/main" id="{00000000-0008-0000-0F00-000093020000}"/>
            </a:ext>
          </a:extLst>
        </xdr:cNvPr>
        <xdr:cNvSpPr txBox="1"/>
      </xdr:nvSpPr>
      <xdr:spPr>
        <a:xfrm>
          <a:off x="12611744" y="1009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154957</xdr:rowOff>
    </xdr:from>
    <xdr:ext cx="405111" cy="259045"/>
    <xdr:sp macro="" textlink="">
      <xdr:nvSpPr>
        <xdr:cNvPr id="660" name="n_1mainValue【保健センター・保健所】&#10;有形固定資産減価償却率">
          <a:extLst>
            <a:ext uri="{FF2B5EF4-FFF2-40B4-BE49-F238E27FC236}">
              <a16:creationId xmlns:a16="http://schemas.microsoft.com/office/drawing/2014/main" id="{00000000-0008-0000-0F00-000094020000}"/>
            </a:ext>
          </a:extLst>
        </xdr:cNvPr>
        <xdr:cNvSpPr txBox="1"/>
      </xdr:nvSpPr>
      <xdr:spPr>
        <a:xfrm>
          <a:off x="15266044" y="958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114952</xdr:rowOff>
    </xdr:from>
    <xdr:ext cx="405111" cy="259045"/>
    <xdr:sp macro="" textlink="">
      <xdr:nvSpPr>
        <xdr:cNvPr id="661" name="n_2mainValue【保健センター・保健所】&#10;有形固定資産減価償却率">
          <a:extLst>
            <a:ext uri="{FF2B5EF4-FFF2-40B4-BE49-F238E27FC236}">
              <a16:creationId xmlns:a16="http://schemas.microsoft.com/office/drawing/2014/main" id="{00000000-0008-0000-0F00-000095020000}"/>
            </a:ext>
          </a:extLst>
        </xdr:cNvPr>
        <xdr:cNvSpPr txBox="1"/>
      </xdr:nvSpPr>
      <xdr:spPr>
        <a:xfrm>
          <a:off x="14389744" y="954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76852</xdr:rowOff>
    </xdr:from>
    <xdr:ext cx="405111" cy="259045"/>
    <xdr:sp macro="" textlink="">
      <xdr:nvSpPr>
        <xdr:cNvPr id="662" name="n_3mainValue【保健センター・保健所】&#10;有形固定資産減価償却率">
          <a:extLst>
            <a:ext uri="{FF2B5EF4-FFF2-40B4-BE49-F238E27FC236}">
              <a16:creationId xmlns:a16="http://schemas.microsoft.com/office/drawing/2014/main" id="{00000000-0008-0000-0F00-000096020000}"/>
            </a:ext>
          </a:extLst>
        </xdr:cNvPr>
        <xdr:cNvSpPr txBox="1"/>
      </xdr:nvSpPr>
      <xdr:spPr>
        <a:xfrm>
          <a:off x="13500744" y="950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36847</xdr:rowOff>
    </xdr:from>
    <xdr:ext cx="405111" cy="259045"/>
    <xdr:sp macro="" textlink="">
      <xdr:nvSpPr>
        <xdr:cNvPr id="663" name="n_4mainValue【保健センター・保健所】&#10;有形固定資産減価償却率">
          <a:extLst>
            <a:ext uri="{FF2B5EF4-FFF2-40B4-BE49-F238E27FC236}">
              <a16:creationId xmlns:a16="http://schemas.microsoft.com/office/drawing/2014/main" id="{00000000-0008-0000-0F00-000097020000}"/>
            </a:ext>
          </a:extLst>
        </xdr:cNvPr>
        <xdr:cNvSpPr txBox="1"/>
      </xdr:nvSpPr>
      <xdr:spPr>
        <a:xfrm>
          <a:off x="12611744" y="946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00000000-0008-0000-0F00-000098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00000000-0008-0000-0F00-00009F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00000000-0008-0000-0F00-0000A0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a:extLst>
            <a:ext uri="{FF2B5EF4-FFF2-40B4-BE49-F238E27FC236}">
              <a16:creationId xmlns:a16="http://schemas.microsoft.com/office/drawing/2014/main" id="{00000000-0008-0000-0F00-0000A3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a:extLst>
            <a:ext uri="{FF2B5EF4-FFF2-40B4-BE49-F238E27FC236}">
              <a16:creationId xmlns:a16="http://schemas.microsoft.com/office/drawing/2014/main" id="{00000000-0008-0000-0F00-0000A4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a:extLst>
            <a:ext uri="{FF2B5EF4-FFF2-40B4-BE49-F238E27FC236}">
              <a16:creationId xmlns:a16="http://schemas.microsoft.com/office/drawing/2014/main" id="{00000000-0008-0000-0F00-0000AB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00000000-0008-0000-0F00-0000AD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a:extLst>
            <a:ext uri="{FF2B5EF4-FFF2-40B4-BE49-F238E27FC236}">
              <a16:creationId xmlns:a16="http://schemas.microsoft.com/office/drawing/2014/main" id="{00000000-0008-0000-0F00-0000AE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flipV="1">
          <a:off x="22160864" y="94488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88" name="【保健センター・保健所】&#10;一人当たり面積最小値テキスト">
          <a:extLst>
            <a:ext uri="{FF2B5EF4-FFF2-40B4-BE49-F238E27FC236}">
              <a16:creationId xmlns:a16="http://schemas.microsoft.com/office/drawing/2014/main" id="{00000000-0008-0000-0F00-0000B0020000}"/>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690" name="【保健センター・保健所】&#10;一人当たり面積最大値テキスト">
          <a:extLst>
            <a:ext uri="{FF2B5EF4-FFF2-40B4-BE49-F238E27FC236}">
              <a16:creationId xmlns:a16="http://schemas.microsoft.com/office/drawing/2014/main" id="{00000000-0008-0000-0F00-0000B2020000}"/>
            </a:ext>
          </a:extLst>
        </xdr:cNvPr>
        <xdr:cNvSpPr txBox="1"/>
      </xdr:nvSpPr>
      <xdr:spPr>
        <a:xfrm>
          <a:off x="2219960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22072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93997</xdr:rowOff>
    </xdr:from>
    <xdr:ext cx="469744" cy="259045"/>
    <xdr:sp macro="" textlink="">
      <xdr:nvSpPr>
        <xdr:cNvPr id="692" name="【保健センター・保健所】&#10;一人当たり面積平均値テキスト">
          <a:extLst>
            <a:ext uri="{FF2B5EF4-FFF2-40B4-BE49-F238E27FC236}">
              <a16:creationId xmlns:a16="http://schemas.microsoft.com/office/drawing/2014/main" id="{00000000-0008-0000-0F00-0000B4020000}"/>
            </a:ext>
          </a:extLst>
        </xdr:cNvPr>
        <xdr:cNvSpPr txBox="1"/>
      </xdr:nvSpPr>
      <xdr:spPr>
        <a:xfrm>
          <a:off x="22199600" y="10552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3" name="フローチャート: 判断 692">
          <a:extLst>
            <a:ext uri="{FF2B5EF4-FFF2-40B4-BE49-F238E27FC236}">
              <a16:creationId xmlns:a16="http://schemas.microsoft.com/office/drawing/2014/main" id="{00000000-0008-0000-0F00-0000B5020000}"/>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694" name="フローチャート: 判断 693">
          <a:extLst>
            <a:ext uri="{FF2B5EF4-FFF2-40B4-BE49-F238E27FC236}">
              <a16:creationId xmlns:a16="http://schemas.microsoft.com/office/drawing/2014/main" id="{00000000-0008-0000-0F00-0000B6020000}"/>
            </a:ext>
          </a:extLst>
        </xdr:cNvPr>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695" name="フローチャート: 判断 694">
          <a:extLst>
            <a:ext uri="{FF2B5EF4-FFF2-40B4-BE49-F238E27FC236}">
              <a16:creationId xmlns:a16="http://schemas.microsoft.com/office/drawing/2014/main" id="{00000000-0008-0000-0F00-0000B7020000}"/>
            </a:ext>
          </a:extLst>
        </xdr:cNvPr>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696" name="フローチャート: 判断 695">
          <a:extLst>
            <a:ext uri="{FF2B5EF4-FFF2-40B4-BE49-F238E27FC236}">
              <a16:creationId xmlns:a16="http://schemas.microsoft.com/office/drawing/2014/main" id="{00000000-0008-0000-0F00-0000B8020000}"/>
            </a:ext>
          </a:extLst>
        </xdr:cNvPr>
        <xdr:cNvSpPr/>
      </xdr:nvSpPr>
      <xdr:spPr>
        <a:xfrm>
          <a:off x="19494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697" name="フローチャート: 判断 696">
          <a:extLst>
            <a:ext uri="{FF2B5EF4-FFF2-40B4-BE49-F238E27FC236}">
              <a16:creationId xmlns:a16="http://schemas.microsoft.com/office/drawing/2014/main" id="{00000000-0008-0000-0F00-0000B9020000}"/>
            </a:ext>
          </a:extLst>
        </xdr:cNvPr>
        <xdr:cNvSpPr/>
      </xdr:nvSpPr>
      <xdr:spPr>
        <a:xfrm>
          <a:off x="18605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000000-0008-0000-0F00-0000BA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000000-0008-0000-0F00-0000BC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128270</xdr:rowOff>
    </xdr:from>
    <xdr:to>
      <xdr:col>116</xdr:col>
      <xdr:colOff>114300</xdr:colOff>
      <xdr:row>63</xdr:row>
      <xdr:rowOff>58420</xdr:rowOff>
    </xdr:to>
    <xdr:sp macro="" textlink="">
      <xdr:nvSpPr>
        <xdr:cNvPr id="703" name="楕円 702">
          <a:extLst>
            <a:ext uri="{FF2B5EF4-FFF2-40B4-BE49-F238E27FC236}">
              <a16:creationId xmlns:a16="http://schemas.microsoft.com/office/drawing/2014/main" id="{00000000-0008-0000-0F00-0000BF020000}"/>
            </a:ext>
          </a:extLst>
        </xdr:cNvPr>
        <xdr:cNvSpPr/>
      </xdr:nvSpPr>
      <xdr:spPr>
        <a:xfrm>
          <a:off x="221107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106697</xdr:rowOff>
    </xdr:from>
    <xdr:ext cx="469744" cy="259045"/>
    <xdr:sp macro="" textlink="">
      <xdr:nvSpPr>
        <xdr:cNvPr id="704" name="【保健センター・保健所】&#10;一人当たり面積該当値テキスト">
          <a:extLst>
            <a:ext uri="{FF2B5EF4-FFF2-40B4-BE49-F238E27FC236}">
              <a16:creationId xmlns:a16="http://schemas.microsoft.com/office/drawing/2014/main" id="{00000000-0008-0000-0F00-0000C0020000}"/>
            </a:ext>
          </a:extLst>
        </xdr:cNvPr>
        <xdr:cNvSpPr txBox="1"/>
      </xdr:nvSpPr>
      <xdr:spPr>
        <a:xfrm>
          <a:off x="22199600" y="1073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132080</xdr:rowOff>
    </xdr:from>
    <xdr:to>
      <xdr:col>112</xdr:col>
      <xdr:colOff>38100</xdr:colOff>
      <xdr:row>63</xdr:row>
      <xdr:rowOff>62230</xdr:rowOff>
    </xdr:to>
    <xdr:sp macro="" textlink="">
      <xdr:nvSpPr>
        <xdr:cNvPr id="705" name="楕円 704">
          <a:extLst>
            <a:ext uri="{FF2B5EF4-FFF2-40B4-BE49-F238E27FC236}">
              <a16:creationId xmlns:a16="http://schemas.microsoft.com/office/drawing/2014/main" id="{00000000-0008-0000-0F00-0000C1020000}"/>
            </a:ext>
          </a:extLst>
        </xdr:cNvPr>
        <xdr:cNvSpPr/>
      </xdr:nvSpPr>
      <xdr:spPr>
        <a:xfrm>
          <a:off x="21272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7620</xdr:rowOff>
    </xdr:from>
    <xdr:to>
      <xdr:col>116</xdr:col>
      <xdr:colOff>63500</xdr:colOff>
      <xdr:row>63</xdr:row>
      <xdr:rowOff>11430</xdr:rowOff>
    </xdr:to>
    <xdr:cxnSp macro="">
      <xdr:nvCxnSpPr>
        <xdr:cNvPr id="706" name="直線コネクタ 705">
          <a:extLst>
            <a:ext uri="{FF2B5EF4-FFF2-40B4-BE49-F238E27FC236}">
              <a16:creationId xmlns:a16="http://schemas.microsoft.com/office/drawing/2014/main" id="{00000000-0008-0000-0F00-0000C2020000}"/>
            </a:ext>
          </a:extLst>
        </xdr:cNvPr>
        <xdr:cNvCxnSpPr/>
      </xdr:nvCxnSpPr>
      <xdr:spPr>
        <a:xfrm flipV="1">
          <a:off x="21323300" y="108089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135890</xdr:rowOff>
    </xdr:from>
    <xdr:to>
      <xdr:col>107</xdr:col>
      <xdr:colOff>101600</xdr:colOff>
      <xdr:row>63</xdr:row>
      <xdr:rowOff>66040</xdr:rowOff>
    </xdr:to>
    <xdr:sp macro="" textlink="">
      <xdr:nvSpPr>
        <xdr:cNvPr id="707" name="楕円 706">
          <a:extLst>
            <a:ext uri="{FF2B5EF4-FFF2-40B4-BE49-F238E27FC236}">
              <a16:creationId xmlns:a16="http://schemas.microsoft.com/office/drawing/2014/main" id="{00000000-0008-0000-0F00-0000C3020000}"/>
            </a:ext>
          </a:extLst>
        </xdr:cNvPr>
        <xdr:cNvSpPr/>
      </xdr:nvSpPr>
      <xdr:spPr>
        <a:xfrm>
          <a:off x="20383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11430</xdr:rowOff>
    </xdr:from>
    <xdr:to>
      <xdr:col>111</xdr:col>
      <xdr:colOff>177800</xdr:colOff>
      <xdr:row>63</xdr:row>
      <xdr:rowOff>15240</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flipV="1">
          <a:off x="20434300" y="108127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139700</xdr:rowOff>
    </xdr:from>
    <xdr:to>
      <xdr:col>102</xdr:col>
      <xdr:colOff>165100</xdr:colOff>
      <xdr:row>63</xdr:row>
      <xdr:rowOff>69850</xdr:rowOff>
    </xdr:to>
    <xdr:sp macro="" textlink="">
      <xdr:nvSpPr>
        <xdr:cNvPr id="709" name="楕円 708">
          <a:extLst>
            <a:ext uri="{FF2B5EF4-FFF2-40B4-BE49-F238E27FC236}">
              <a16:creationId xmlns:a16="http://schemas.microsoft.com/office/drawing/2014/main" id="{00000000-0008-0000-0F00-0000C5020000}"/>
            </a:ext>
          </a:extLst>
        </xdr:cNvPr>
        <xdr:cNvSpPr/>
      </xdr:nvSpPr>
      <xdr:spPr>
        <a:xfrm>
          <a:off x="19494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15240</xdr:rowOff>
    </xdr:from>
    <xdr:to>
      <xdr:col>107</xdr:col>
      <xdr:colOff>50800</xdr:colOff>
      <xdr:row>63</xdr:row>
      <xdr:rowOff>19050</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flipV="1">
          <a:off x="19545300" y="108165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143510</xdr:rowOff>
    </xdr:from>
    <xdr:to>
      <xdr:col>98</xdr:col>
      <xdr:colOff>38100</xdr:colOff>
      <xdr:row>63</xdr:row>
      <xdr:rowOff>73660</xdr:rowOff>
    </xdr:to>
    <xdr:sp macro="" textlink="">
      <xdr:nvSpPr>
        <xdr:cNvPr id="711" name="楕円 710">
          <a:extLst>
            <a:ext uri="{FF2B5EF4-FFF2-40B4-BE49-F238E27FC236}">
              <a16:creationId xmlns:a16="http://schemas.microsoft.com/office/drawing/2014/main" id="{00000000-0008-0000-0F00-0000C7020000}"/>
            </a:ext>
          </a:extLst>
        </xdr:cNvPr>
        <xdr:cNvSpPr/>
      </xdr:nvSpPr>
      <xdr:spPr>
        <a:xfrm>
          <a:off x="18605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19050</xdr:rowOff>
    </xdr:from>
    <xdr:to>
      <xdr:col>102</xdr:col>
      <xdr:colOff>114300</xdr:colOff>
      <xdr:row>63</xdr:row>
      <xdr:rowOff>22860</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flipV="1">
          <a:off x="18656300" y="108204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17797</xdr:rowOff>
    </xdr:from>
    <xdr:ext cx="469744" cy="259045"/>
    <xdr:sp macro="" textlink="">
      <xdr:nvSpPr>
        <xdr:cNvPr id="713" name="n_1aveValue【保健センター・保健所】&#10;一人当たり面積">
          <a:extLst>
            <a:ext uri="{FF2B5EF4-FFF2-40B4-BE49-F238E27FC236}">
              <a16:creationId xmlns:a16="http://schemas.microsoft.com/office/drawing/2014/main" id="{00000000-0008-0000-0F00-0000C9020000}"/>
            </a:ext>
          </a:extLst>
        </xdr:cNvPr>
        <xdr:cNvSpPr txBox="1"/>
      </xdr:nvSpPr>
      <xdr:spPr>
        <a:xfrm>
          <a:off x="210757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17797</xdr:rowOff>
    </xdr:from>
    <xdr:ext cx="469744" cy="259045"/>
    <xdr:sp macro="" textlink="">
      <xdr:nvSpPr>
        <xdr:cNvPr id="714" name="n_2aveValue【保健センター・保健所】&#10;一人当たり面積">
          <a:extLst>
            <a:ext uri="{FF2B5EF4-FFF2-40B4-BE49-F238E27FC236}">
              <a16:creationId xmlns:a16="http://schemas.microsoft.com/office/drawing/2014/main" id="{00000000-0008-0000-0F00-0000CA020000}"/>
            </a:ext>
          </a:extLst>
        </xdr:cNvPr>
        <xdr:cNvSpPr txBox="1"/>
      </xdr:nvSpPr>
      <xdr:spPr>
        <a:xfrm>
          <a:off x="201994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21607</xdr:rowOff>
    </xdr:from>
    <xdr:ext cx="469744" cy="259045"/>
    <xdr:sp macro="" textlink="">
      <xdr:nvSpPr>
        <xdr:cNvPr id="715" name="n_3aveValue【保健センター・保健所】&#10;一人当たり面積">
          <a:extLst>
            <a:ext uri="{FF2B5EF4-FFF2-40B4-BE49-F238E27FC236}">
              <a16:creationId xmlns:a16="http://schemas.microsoft.com/office/drawing/2014/main" id="{00000000-0008-0000-0F00-0000CB020000}"/>
            </a:ext>
          </a:extLst>
        </xdr:cNvPr>
        <xdr:cNvSpPr txBox="1"/>
      </xdr:nvSpPr>
      <xdr:spPr>
        <a:xfrm>
          <a:off x="19310427"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166387</xdr:rowOff>
    </xdr:from>
    <xdr:ext cx="469744" cy="259045"/>
    <xdr:sp macro="" textlink="">
      <xdr:nvSpPr>
        <xdr:cNvPr id="716" name="n_4aveValue【保健センター・保健所】&#10;一人当たり面積">
          <a:extLst>
            <a:ext uri="{FF2B5EF4-FFF2-40B4-BE49-F238E27FC236}">
              <a16:creationId xmlns:a16="http://schemas.microsoft.com/office/drawing/2014/main" id="{00000000-0008-0000-0F00-0000CC020000}"/>
            </a:ext>
          </a:extLst>
        </xdr:cNvPr>
        <xdr:cNvSpPr txBox="1"/>
      </xdr:nvSpPr>
      <xdr:spPr>
        <a:xfrm>
          <a:off x="184214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53357</xdr:rowOff>
    </xdr:from>
    <xdr:ext cx="469744" cy="259045"/>
    <xdr:sp macro="" textlink="">
      <xdr:nvSpPr>
        <xdr:cNvPr id="717" name="n_1mainValue【保健センター・保健所】&#10;一人当たり面積">
          <a:extLst>
            <a:ext uri="{FF2B5EF4-FFF2-40B4-BE49-F238E27FC236}">
              <a16:creationId xmlns:a16="http://schemas.microsoft.com/office/drawing/2014/main" id="{00000000-0008-0000-0F00-0000CD020000}"/>
            </a:ext>
          </a:extLst>
        </xdr:cNvPr>
        <xdr:cNvSpPr txBox="1"/>
      </xdr:nvSpPr>
      <xdr:spPr>
        <a:xfrm>
          <a:off x="210757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57167</xdr:rowOff>
    </xdr:from>
    <xdr:ext cx="469744" cy="259045"/>
    <xdr:sp macro="" textlink="">
      <xdr:nvSpPr>
        <xdr:cNvPr id="718" name="n_2mainValue【保健センター・保健所】&#10;一人当たり面積">
          <a:extLst>
            <a:ext uri="{FF2B5EF4-FFF2-40B4-BE49-F238E27FC236}">
              <a16:creationId xmlns:a16="http://schemas.microsoft.com/office/drawing/2014/main" id="{00000000-0008-0000-0F00-0000CE020000}"/>
            </a:ext>
          </a:extLst>
        </xdr:cNvPr>
        <xdr:cNvSpPr txBox="1"/>
      </xdr:nvSpPr>
      <xdr:spPr>
        <a:xfrm>
          <a:off x="20199427"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60977</xdr:rowOff>
    </xdr:from>
    <xdr:ext cx="469744" cy="259045"/>
    <xdr:sp macro="" textlink="">
      <xdr:nvSpPr>
        <xdr:cNvPr id="719" name="n_3mainValue【保健センター・保健所】&#10;一人当たり面積">
          <a:extLst>
            <a:ext uri="{FF2B5EF4-FFF2-40B4-BE49-F238E27FC236}">
              <a16:creationId xmlns:a16="http://schemas.microsoft.com/office/drawing/2014/main" id="{00000000-0008-0000-0F00-0000CF020000}"/>
            </a:ext>
          </a:extLst>
        </xdr:cNvPr>
        <xdr:cNvSpPr txBox="1"/>
      </xdr:nvSpPr>
      <xdr:spPr>
        <a:xfrm>
          <a:off x="193104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64787</xdr:rowOff>
    </xdr:from>
    <xdr:ext cx="469744" cy="259045"/>
    <xdr:sp macro="" textlink="">
      <xdr:nvSpPr>
        <xdr:cNvPr id="720" name="n_4mainValue【保健センター・保健所】&#10;一人当たり面積">
          <a:extLst>
            <a:ext uri="{FF2B5EF4-FFF2-40B4-BE49-F238E27FC236}">
              <a16:creationId xmlns:a16="http://schemas.microsoft.com/office/drawing/2014/main" id="{00000000-0008-0000-0F00-0000D0020000}"/>
            </a:ext>
          </a:extLst>
        </xdr:cNvPr>
        <xdr:cNvSpPr txBox="1"/>
      </xdr:nvSpPr>
      <xdr:spPr>
        <a:xfrm>
          <a:off x="18421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00000000-0008-0000-0F00-0000D1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00000000-0008-0000-0F00-0000D2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00000000-0008-0000-0F00-0000D3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00000000-0008-0000-0F00-0000D4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00000000-0008-0000-0F00-0000D5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00000000-0008-0000-0F00-0000D6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00000000-0008-0000-0F00-0000D7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00000000-0008-0000-0F00-0000D8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id="{00000000-0008-0000-0F00-0000D9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00000000-0008-0000-0F00-0000DA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id="{00000000-0008-0000-0F00-0000DB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2" name="直線コネクタ 731">
          <a:extLst>
            <a:ext uri="{FF2B5EF4-FFF2-40B4-BE49-F238E27FC236}">
              <a16:creationId xmlns:a16="http://schemas.microsoft.com/office/drawing/2014/main" id="{00000000-0008-0000-0F00-0000DC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3" name="テキスト ボックス 732">
          <a:extLst>
            <a:ext uri="{FF2B5EF4-FFF2-40B4-BE49-F238E27FC236}">
              <a16:creationId xmlns:a16="http://schemas.microsoft.com/office/drawing/2014/main" id="{00000000-0008-0000-0F00-0000DD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4" name="直線コネクタ 733">
          <a:extLst>
            <a:ext uri="{FF2B5EF4-FFF2-40B4-BE49-F238E27FC236}">
              <a16:creationId xmlns:a16="http://schemas.microsoft.com/office/drawing/2014/main" id="{00000000-0008-0000-0F00-0000DE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5" name="テキスト ボックス 734">
          <a:extLst>
            <a:ext uri="{FF2B5EF4-FFF2-40B4-BE49-F238E27FC236}">
              <a16:creationId xmlns:a16="http://schemas.microsoft.com/office/drawing/2014/main" id="{00000000-0008-0000-0F00-0000DF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7" name="テキスト ボックス 736">
          <a:extLst>
            <a:ext uri="{FF2B5EF4-FFF2-40B4-BE49-F238E27FC236}">
              <a16:creationId xmlns:a16="http://schemas.microsoft.com/office/drawing/2014/main" id="{00000000-0008-0000-0F00-0000E1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9" name="テキスト ボックス 738">
          <a:extLst>
            <a:ext uri="{FF2B5EF4-FFF2-40B4-BE49-F238E27FC236}">
              <a16:creationId xmlns:a16="http://schemas.microsoft.com/office/drawing/2014/main" id="{00000000-0008-0000-0F00-0000E3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1" name="テキスト ボックス 740">
          <a:extLst>
            <a:ext uri="{FF2B5EF4-FFF2-40B4-BE49-F238E27FC236}">
              <a16:creationId xmlns:a16="http://schemas.microsoft.com/office/drawing/2014/main" id="{00000000-0008-0000-0F00-0000E5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3" name="テキスト ボックス 742">
          <a:extLst>
            <a:ext uri="{FF2B5EF4-FFF2-40B4-BE49-F238E27FC236}">
              <a16:creationId xmlns:a16="http://schemas.microsoft.com/office/drawing/2014/main" id="{00000000-0008-0000-0F00-0000E7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消防施設】&#10;有形固定資産減価償却率グラフ枠">
          <a:extLst>
            <a:ext uri="{FF2B5EF4-FFF2-40B4-BE49-F238E27FC236}">
              <a16:creationId xmlns:a16="http://schemas.microsoft.com/office/drawing/2014/main" id="{00000000-0008-0000-0F00-0000E8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6" name="【消防施設】&#10;有形固定資産減価償却率最小値テキスト">
          <a:extLst>
            <a:ext uri="{FF2B5EF4-FFF2-40B4-BE49-F238E27FC236}">
              <a16:creationId xmlns:a16="http://schemas.microsoft.com/office/drawing/2014/main" id="{00000000-0008-0000-0F00-0000EA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748" name="【消防施設】&#10;有形固定資産減価償却率最大値テキスト">
          <a:extLst>
            <a:ext uri="{FF2B5EF4-FFF2-40B4-BE49-F238E27FC236}">
              <a16:creationId xmlns:a16="http://schemas.microsoft.com/office/drawing/2014/main" id="{00000000-0008-0000-0F00-0000EC020000}"/>
            </a:ext>
          </a:extLst>
        </xdr:cNvPr>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749" name="直線コネクタ 748">
          <a:extLst>
            <a:ext uri="{FF2B5EF4-FFF2-40B4-BE49-F238E27FC236}">
              <a16:creationId xmlns:a16="http://schemas.microsoft.com/office/drawing/2014/main" id="{00000000-0008-0000-0F00-0000ED020000}"/>
            </a:ext>
          </a:extLst>
        </xdr:cNvPr>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61613</xdr:rowOff>
    </xdr:from>
    <xdr:ext cx="405111" cy="259045"/>
    <xdr:sp macro="" textlink="">
      <xdr:nvSpPr>
        <xdr:cNvPr id="750" name="【消防施設】&#10;有形固定資産減価償却率平均値テキスト">
          <a:extLst>
            <a:ext uri="{FF2B5EF4-FFF2-40B4-BE49-F238E27FC236}">
              <a16:creationId xmlns:a16="http://schemas.microsoft.com/office/drawing/2014/main" id="{00000000-0008-0000-0F00-0000EE020000}"/>
            </a:ext>
          </a:extLst>
        </xdr:cNvPr>
        <xdr:cNvSpPr txBox="1"/>
      </xdr:nvSpPr>
      <xdr:spPr>
        <a:xfrm>
          <a:off x="16357600" y="13949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751" name="フローチャート: 判断 750">
          <a:extLst>
            <a:ext uri="{FF2B5EF4-FFF2-40B4-BE49-F238E27FC236}">
              <a16:creationId xmlns:a16="http://schemas.microsoft.com/office/drawing/2014/main" id="{00000000-0008-0000-0F00-0000EF020000}"/>
            </a:ext>
          </a:extLst>
        </xdr:cNvPr>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752" name="フローチャート: 判断 751">
          <a:extLst>
            <a:ext uri="{FF2B5EF4-FFF2-40B4-BE49-F238E27FC236}">
              <a16:creationId xmlns:a16="http://schemas.microsoft.com/office/drawing/2014/main" id="{00000000-0008-0000-0F00-0000F0020000}"/>
            </a:ext>
          </a:extLst>
        </xdr:cNvPr>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753" name="フローチャート: 判断 752">
          <a:extLst>
            <a:ext uri="{FF2B5EF4-FFF2-40B4-BE49-F238E27FC236}">
              <a16:creationId xmlns:a16="http://schemas.microsoft.com/office/drawing/2014/main" id="{00000000-0008-0000-0F00-0000F1020000}"/>
            </a:ext>
          </a:extLst>
        </xdr:cNvPr>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754" name="フローチャート: 判断 753">
          <a:extLst>
            <a:ext uri="{FF2B5EF4-FFF2-40B4-BE49-F238E27FC236}">
              <a16:creationId xmlns:a16="http://schemas.microsoft.com/office/drawing/2014/main" id="{00000000-0008-0000-0F00-0000F2020000}"/>
            </a:ext>
          </a:extLst>
        </xdr:cNvPr>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755" name="フローチャート: 判断 754">
          <a:extLst>
            <a:ext uri="{FF2B5EF4-FFF2-40B4-BE49-F238E27FC236}">
              <a16:creationId xmlns:a16="http://schemas.microsoft.com/office/drawing/2014/main" id="{00000000-0008-0000-0F00-0000F3020000}"/>
            </a:ext>
          </a:extLst>
        </xdr:cNvPr>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00000000-0008-0000-0F00-0000F6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0000000-0008-0000-0F00-0000F7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17780</xdr:rowOff>
    </xdr:from>
    <xdr:to>
      <xdr:col>85</xdr:col>
      <xdr:colOff>177800</xdr:colOff>
      <xdr:row>83</xdr:row>
      <xdr:rowOff>119380</xdr:rowOff>
    </xdr:to>
    <xdr:sp macro="" textlink="">
      <xdr:nvSpPr>
        <xdr:cNvPr id="761" name="楕円 760">
          <a:extLst>
            <a:ext uri="{FF2B5EF4-FFF2-40B4-BE49-F238E27FC236}">
              <a16:creationId xmlns:a16="http://schemas.microsoft.com/office/drawing/2014/main" id="{00000000-0008-0000-0F00-0000F9020000}"/>
            </a:ext>
          </a:extLst>
        </xdr:cNvPr>
        <xdr:cNvSpPr/>
      </xdr:nvSpPr>
      <xdr:spPr>
        <a:xfrm>
          <a:off x="16268700" y="1424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167657</xdr:rowOff>
    </xdr:from>
    <xdr:ext cx="405111" cy="259045"/>
    <xdr:sp macro="" textlink="">
      <xdr:nvSpPr>
        <xdr:cNvPr id="762" name="【消防施設】&#10;有形固定資産減価償却率該当値テキスト">
          <a:extLst>
            <a:ext uri="{FF2B5EF4-FFF2-40B4-BE49-F238E27FC236}">
              <a16:creationId xmlns:a16="http://schemas.microsoft.com/office/drawing/2014/main" id="{00000000-0008-0000-0F00-0000FA020000}"/>
            </a:ext>
          </a:extLst>
        </xdr:cNvPr>
        <xdr:cNvSpPr txBox="1"/>
      </xdr:nvSpPr>
      <xdr:spPr>
        <a:xfrm>
          <a:off x="16357600" y="1422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164464</xdr:rowOff>
    </xdr:from>
    <xdr:to>
      <xdr:col>81</xdr:col>
      <xdr:colOff>101600</xdr:colOff>
      <xdr:row>84</xdr:row>
      <xdr:rowOff>94614</xdr:rowOff>
    </xdr:to>
    <xdr:sp macro="" textlink="">
      <xdr:nvSpPr>
        <xdr:cNvPr id="763" name="楕円 762">
          <a:extLst>
            <a:ext uri="{FF2B5EF4-FFF2-40B4-BE49-F238E27FC236}">
              <a16:creationId xmlns:a16="http://schemas.microsoft.com/office/drawing/2014/main" id="{00000000-0008-0000-0F00-0000FB020000}"/>
            </a:ext>
          </a:extLst>
        </xdr:cNvPr>
        <xdr:cNvSpPr/>
      </xdr:nvSpPr>
      <xdr:spPr>
        <a:xfrm>
          <a:off x="15430500" y="1439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68580</xdr:rowOff>
    </xdr:from>
    <xdr:to>
      <xdr:col>85</xdr:col>
      <xdr:colOff>127000</xdr:colOff>
      <xdr:row>84</xdr:row>
      <xdr:rowOff>43814</xdr:rowOff>
    </xdr:to>
    <xdr:cxnSp macro="">
      <xdr:nvCxnSpPr>
        <xdr:cNvPr id="764" name="直線コネクタ 763">
          <a:extLst>
            <a:ext uri="{FF2B5EF4-FFF2-40B4-BE49-F238E27FC236}">
              <a16:creationId xmlns:a16="http://schemas.microsoft.com/office/drawing/2014/main" id="{00000000-0008-0000-0F00-0000FC020000}"/>
            </a:ext>
          </a:extLst>
        </xdr:cNvPr>
        <xdr:cNvCxnSpPr/>
      </xdr:nvCxnSpPr>
      <xdr:spPr>
        <a:xfrm flipV="1">
          <a:off x="15481300" y="14298930"/>
          <a:ext cx="838200" cy="14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168275</xdr:rowOff>
    </xdr:from>
    <xdr:to>
      <xdr:col>76</xdr:col>
      <xdr:colOff>165100</xdr:colOff>
      <xdr:row>84</xdr:row>
      <xdr:rowOff>98425</xdr:rowOff>
    </xdr:to>
    <xdr:sp macro="" textlink="">
      <xdr:nvSpPr>
        <xdr:cNvPr id="765" name="楕円 764">
          <a:extLst>
            <a:ext uri="{FF2B5EF4-FFF2-40B4-BE49-F238E27FC236}">
              <a16:creationId xmlns:a16="http://schemas.microsoft.com/office/drawing/2014/main" id="{00000000-0008-0000-0F00-0000FD020000}"/>
            </a:ext>
          </a:extLst>
        </xdr:cNvPr>
        <xdr:cNvSpPr/>
      </xdr:nvSpPr>
      <xdr:spPr>
        <a:xfrm>
          <a:off x="14541500" y="1439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43814</xdr:rowOff>
    </xdr:from>
    <xdr:to>
      <xdr:col>81</xdr:col>
      <xdr:colOff>50800</xdr:colOff>
      <xdr:row>84</xdr:row>
      <xdr:rowOff>47625</xdr:rowOff>
    </xdr:to>
    <xdr:cxnSp macro="">
      <xdr:nvCxnSpPr>
        <xdr:cNvPr id="766" name="直線コネクタ 765">
          <a:extLst>
            <a:ext uri="{FF2B5EF4-FFF2-40B4-BE49-F238E27FC236}">
              <a16:creationId xmlns:a16="http://schemas.microsoft.com/office/drawing/2014/main" id="{00000000-0008-0000-0F00-0000FE020000}"/>
            </a:ext>
          </a:extLst>
        </xdr:cNvPr>
        <xdr:cNvCxnSpPr/>
      </xdr:nvCxnSpPr>
      <xdr:spPr>
        <a:xfrm flipV="1">
          <a:off x="14592300" y="1444561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133986</xdr:rowOff>
    </xdr:from>
    <xdr:to>
      <xdr:col>72</xdr:col>
      <xdr:colOff>38100</xdr:colOff>
      <xdr:row>84</xdr:row>
      <xdr:rowOff>64136</xdr:rowOff>
    </xdr:to>
    <xdr:sp macro="" textlink="">
      <xdr:nvSpPr>
        <xdr:cNvPr id="767" name="楕円 766">
          <a:extLst>
            <a:ext uri="{FF2B5EF4-FFF2-40B4-BE49-F238E27FC236}">
              <a16:creationId xmlns:a16="http://schemas.microsoft.com/office/drawing/2014/main" id="{00000000-0008-0000-0F00-0000FF020000}"/>
            </a:ext>
          </a:extLst>
        </xdr:cNvPr>
        <xdr:cNvSpPr/>
      </xdr:nvSpPr>
      <xdr:spPr>
        <a:xfrm>
          <a:off x="13652500" y="1436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13336</xdr:rowOff>
    </xdr:from>
    <xdr:to>
      <xdr:col>76</xdr:col>
      <xdr:colOff>114300</xdr:colOff>
      <xdr:row>84</xdr:row>
      <xdr:rowOff>47625</xdr:rowOff>
    </xdr:to>
    <xdr:cxnSp macro="">
      <xdr:nvCxnSpPr>
        <xdr:cNvPr id="768" name="直線コネクタ 767">
          <a:extLst>
            <a:ext uri="{FF2B5EF4-FFF2-40B4-BE49-F238E27FC236}">
              <a16:creationId xmlns:a16="http://schemas.microsoft.com/office/drawing/2014/main" id="{00000000-0008-0000-0F00-000000030000}"/>
            </a:ext>
          </a:extLst>
        </xdr:cNvPr>
        <xdr:cNvCxnSpPr/>
      </xdr:nvCxnSpPr>
      <xdr:spPr>
        <a:xfrm>
          <a:off x="13703300" y="1441513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71120</xdr:rowOff>
    </xdr:from>
    <xdr:to>
      <xdr:col>67</xdr:col>
      <xdr:colOff>101600</xdr:colOff>
      <xdr:row>84</xdr:row>
      <xdr:rowOff>1270</xdr:rowOff>
    </xdr:to>
    <xdr:sp macro="" textlink="">
      <xdr:nvSpPr>
        <xdr:cNvPr id="769" name="楕円 768">
          <a:extLst>
            <a:ext uri="{FF2B5EF4-FFF2-40B4-BE49-F238E27FC236}">
              <a16:creationId xmlns:a16="http://schemas.microsoft.com/office/drawing/2014/main" id="{00000000-0008-0000-0F00-000001030000}"/>
            </a:ext>
          </a:extLst>
        </xdr:cNvPr>
        <xdr:cNvSpPr/>
      </xdr:nvSpPr>
      <xdr:spPr>
        <a:xfrm>
          <a:off x="12763500" y="143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121920</xdr:rowOff>
    </xdr:from>
    <xdr:to>
      <xdr:col>71</xdr:col>
      <xdr:colOff>177800</xdr:colOff>
      <xdr:row>84</xdr:row>
      <xdr:rowOff>13336</xdr:rowOff>
    </xdr:to>
    <xdr:cxnSp macro="">
      <xdr:nvCxnSpPr>
        <xdr:cNvPr id="770" name="直線コネクタ 769">
          <a:extLst>
            <a:ext uri="{FF2B5EF4-FFF2-40B4-BE49-F238E27FC236}">
              <a16:creationId xmlns:a16="http://schemas.microsoft.com/office/drawing/2014/main" id="{00000000-0008-0000-0F00-000002030000}"/>
            </a:ext>
          </a:extLst>
        </xdr:cNvPr>
        <xdr:cNvCxnSpPr/>
      </xdr:nvCxnSpPr>
      <xdr:spPr>
        <a:xfrm>
          <a:off x="12814300" y="14352270"/>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132097</xdr:rowOff>
    </xdr:from>
    <xdr:ext cx="405111" cy="259045"/>
    <xdr:sp macro="" textlink="">
      <xdr:nvSpPr>
        <xdr:cNvPr id="771" name="n_1aveValue【消防施設】&#10;有形固定資産減価償却率">
          <a:extLst>
            <a:ext uri="{FF2B5EF4-FFF2-40B4-BE49-F238E27FC236}">
              <a16:creationId xmlns:a16="http://schemas.microsoft.com/office/drawing/2014/main" id="{00000000-0008-0000-0F00-000003030000}"/>
            </a:ext>
          </a:extLst>
        </xdr:cNvPr>
        <xdr:cNvSpPr txBox="1"/>
      </xdr:nvSpPr>
      <xdr:spPr>
        <a:xfrm>
          <a:off x="15266044"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114952</xdr:rowOff>
    </xdr:from>
    <xdr:ext cx="405111" cy="259045"/>
    <xdr:sp macro="" textlink="">
      <xdr:nvSpPr>
        <xdr:cNvPr id="772" name="n_2aveValue【消防施設】&#10;有形固定資産減価償却率">
          <a:extLst>
            <a:ext uri="{FF2B5EF4-FFF2-40B4-BE49-F238E27FC236}">
              <a16:creationId xmlns:a16="http://schemas.microsoft.com/office/drawing/2014/main" id="{00000000-0008-0000-0F00-000004030000}"/>
            </a:ext>
          </a:extLst>
        </xdr:cNvPr>
        <xdr:cNvSpPr txBox="1"/>
      </xdr:nvSpPr>
      <xdr:spPr>
        <a:xfrm>
          <a:off x="14389744"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118763</xdr:rowOff>
    </xdr:from>
    <xdr:ext cx="405111" cy="259045"/>
    <xdr:sp macro="" textlink="">
      <xdr:nvSpPr>
        <xdr:cNvPr id="773" name="n_3aveValue【消防施設】&#10;有形固定資産減価償却率">
          <a:extLst>
            <a:ext uri="{FF2B5EF4-FFF2-40B4-BE49-F238E27FC236}">
              <a16:creationId xmlns:a16="http://schemas.microsoft.com/office/drawing/2014/main" id="{00000000-0008-0000-0F00-000005030000}"/>
            </a:ext>
          </a:extLst>
        </xdr:cNvPr>
        <xdr:cNvSpPr txBox="1"/>
      </xdr:nvSpPr>
      <xdr:spPr>
        <a:xfrm>
          <a:off x="135007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135907</xdr:rowOff>
    </xdr:from>
    <xdr:ext cx="405111" cy="259045"/>
    <xdr:sp macro="" textlink="">
      <xdr:nvSpPr>
        <xdr:cNvPr id="774" name="n_4aveValue【消防施設】&#10;有形固定資産減価償却率">
          <a:extLst>
            <a:ext uri="{FF2B5EF4-FFF2-40B4-BE49-F238E27FC236}">
              <a16:creationId xmlns:a16="http://schemas.microsoft.com/office/drawing/2014/main" id="{00000000-0008-0000-0F00-000006030000}"/>
            </a:ext>
          </a:extLst>
        </xdr:cNvPr>
        <xdr:cNvSpPr txBox="1"/>
      </xdr:nvSpPr>
      <xdr:spPr>
        <a:xfrm>
          <a:off x="12611744"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85741</xdr:rowOff>
    </xdr:from>
    <xdr:ext cx="405111" cy="259045"/>
    <xdr:sp macro="" textlink="">
      <xdr:nvSpPr>
        <xdr:cNvPr id="775" name="n_1mainValue【消防施設】&#10;有形固定資産減価償却率">
          <a:extLst>
            <a:ext uri="{FF2B5EF4-FFF2-40B4-BE49-F238E27FC236}">
              <a16:creationId xmlns:a16="http://schemas.microsoft.com/office/drawing/2014/main" id="{00000000-0008-0000-0F00-000007030000}"/>
            </a:ext>
          </a:extLst>
        </xdr:cNvPr>
        <xdr:cNvSpPr txBox="1"/>
      </xdr:nvSpPr>
      <xdr:spPr>
        <a:xfrm>
          <a:off x="15266044" y="1448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89552</xdr:rowOff>
    </xdr:from>
    <xdr:ext cx="405111" cy="259045"/>
    <xdr:sp macro="" textlink="">
      <xdr:nvSpPr>
        <xdr:cNvPr id="776" name="n_2mainValue【消防施設】&#10;有形固定資産減価償却率">
          <a:extLst>
            <a:ext uri="{FF2B5EF4-FFF2-40B4-BE49-F238E27FC236}">
              <a16:creationId xmlns:a16="http://schemas.microsoft.com/office/drawing/2014/main" id="{00000000-0008-0000-0F00-000008030000}"/>
            </a:ext>
          </a:extLst>
        </xdr:cNvPr>
        <xdr:cNvSpPr txBox="1"/>
      </xdr:nvSpPr>
      <xdr:spPr>
        <a:xfrm>
          <a:off x="14389744" y="1449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55263</xdr:rowOff>
    </xdr:from>
    <xdr:ext cx="405111" cy="259045"/>
    <xdr:sp macro="" textlink="">
      <xdr:nvSpPr>
        <xdr:cNvPr id="777" name="n_3mainValue【消防施設】&#10;有形固定資産減価償却率">
          <a:extLst>
            <a:ext uri="{FF2B5EF4-FFF2-40B4-BE49-F238E27FC236}">
              <a16:creationId xmlns:a16="http://schemas.microsoft.com/office/drawing/2014/main" id="{00000000-0008-0000-0F00-000009030000}"/>
            </a:ext>
          </a:extLst>
        </xdr:cNvPr>
        <xdr:cNvSpPr txBox="1"/>
      </xdr:nvSpPr>
      <xdr:spPr>
        <a:xfrm>
          <a:off x="13500744" y="1445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163847</xdr:rowOff>
    </xdr:from>
    <xdr:ext cx="405111" cy="259045"/>
    <xdr:sp macro="" textlink="">
      <xdr:nvSpPr>
        <xdr:cNvPr id="778" name="n_4mainValue【消防施設】&#10;有形固定資産減価償却率">
          <a:extLst>
            <a:ext uri="{FF2B5EF4-FFF2-40B4-BE49-F238E27FC236}">
              <a16:creationId xmlns:a16="http://schemas.microsoft.com/office/drawing/2014/main" id="{00000000-0008-0000-0F00-00000A030000}"/>
            </a:ext>
          </a:extLst>
        </xdr:cNvPr>
        <xdr:cNvSpPr txBox="1"/>
      </xdr:nvSpPr>
      <xdr:spPr>
        <a:xfrm>
          <a:off x="12611744" y="1439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a:extLst>
            <a:ext uri="{FF2B5EF4-FFF2-40B4-BE49-F238E27FC236}">
              <a16:creationId xmlns:a16="http://schemas.microsoft.com/office/drawing/2014/main" id="{00000000-0008-0000-0F00-00000B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a:extLst>
            <a:ext uri="{FF2B5EF4-FFF2-40B4-BE49-F238E27FC236}">
              <a16:creationId xmlns:a16="http://schemas.microsoft.com/office/drawing/2014/main" id="{00000000-0008-0000-0F00-00000C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a:extLst>
            <a:ext uri="{FF2B5EF4-FFF2-40B4-BE49-F238E27FC236}">
              <a16:creationId xmlns:a16="http://schemas.microsoft.com/office/drawing/2014/main" id="{00000000-0008-0000-0F00-00000D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a:extLst>
            <a:ext uri="{FF2B5EF4-FFF2-40B4-BE49-F238E27FC236}">
              <a16:creationId xmlns:a16="http://schemas.microsoft.com/office/drawing/2014/main" id="{00000000-0008-0000-0F00-00000E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a:extLst>
            <a:ext uri="{FF2B5EF4-FFF2-40B4-BE49-F238E27FC236}">
              <a16:creationId xmlns:a16="http://schemas.microsoft.com/office/drawing/2014/main" id="{00000000-0008-0000-0F00-00000F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a:extLst>
            <a:ext uri="{FF2B5EF4-FFF2-40B4-BE49-F238E27FC236}">
              <a16:creationId xmlns:a16="http://schemas.microsoft.com/office/drawing/2014/main" id="{00000000-0008-0000-0F00-000010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a:extLst>
            <a:ext uri="{FF2B5EF4-FFF2-40B4-BE49-F238E27FC236}">
              <a16:creationId xmlns:a16="http://schemas.microsoft.com/office/drawing/2014/main" id="{00000000-0008-0000-0F00-000011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a:extLst>
            <a:ext uri="{FF2B5EF4-FFF2-40B4-BE49-F238E27FC236}">
              <a16:creationId xmlns:a16="http://schemas.microsoft.com/office/drawing/2014/main" id="{00000000-0008-0000-0F00-000012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a:extLst>
            <a:ext uri="{FF2B5EF4-FFF2-40B4-BE49-F238E27FC236}">
              <a16:creationId xmlns:a16="http://schemas.microsoft.com/office/drawing/2014/main" id="{00000000-0008-0000-0F00-000013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a:extLst>
            <a:ext uri="{FF2B5EF4-FFF2-40B4-BE49-F238E27FC236}">
              <a16:creationId xmlns:a16="http://schemas.microsoft.com/office/drawing/2014/main" id="{00000000-0008-0000-0F00-000014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9" name="直線コネクタ 788">
          <a:extLst>
            <a:ext uri="{FF2B5EF4-FFF2-40B4-BE49-F238E27FC236}">
              <a16:creationId xmlns:a16="http://schemas.microsoft.com/office/drawing/2014/main" id="{00000000-0008-0000-0F00-00001503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0" name="テキスト ボックス 789">
          <a:extLst>
            <a:ext uri="{FF2B5EF4-FFF2-40B4-BE49-F238E27FC236}">
              <a16:creationId xmlns:a16="http://schemas.microsoft.com/office/drawing/2014/main" id="{00000000-0008-0000-0F00-00001603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1" name="直線コネクタ 790">
          <a:extLst>
            <a:ext uri="{FF2B5EF4-FFF2-40B4-BE49-F238E27FC236}">
              <a16:creationId xmlns:a16="http://schemas.microsoft.com/office/drawing/2014/main" id="{00000000-0008-0000-0F00-00001703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2" name="テキスト ボックス 791">
          <a:extLst>
            <a:ext uri="{FF2B5EF4-FFF2-40B4-BE49-F238E27FC236}">
              <a16:creationId xmlns:a16="http://schemas.microsoft.com/office/drawing/2014/main" id="{00000000-0008-0000-0F00-00001803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3" name="直線コネクタ 792">
          <a:extLst>
            <a:ext uri="{FF2B5EF4-FFF2-40B4-BE49-F238E27FC236}">
              <a16:creationId xmlns:a16="http://schemas.microsoft.com/office/drawing/2014/main" id="{00000000-0008-0000-0F00-00001903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4" name="テキスト ボックス 793">
          <a:extLst>
            <a:ext uri="{FF2B5EF4-FFF2-40B4-BE49-F238E27FC236}">
              <a16:creationId xmlns:a16="http://schemas.microsoft.com/office/drawing/2014/main" id="{00000000-0008-0000-0F00-00001A03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5" name="直線コネクタ 794">
          <a:extLst>
            <a:ext uri="{FF2B5EF4-FFF2-40B4-BE49-F238E27FC236}">
              <a16:creationId xmlns:a16="http://schemas.microsoft.com/office/drawing/2014/main" id="{00000000-0008-0000-0F00-00001B03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6" name="テキスト ボックス 795">
          <a:extLst>
            <a:ext uri="{FF2B5EF4-FFF2-40B4-BE49-F238E27FC236}">
              <a16:creationId xmlns:a16="http://schemas.microsoft.com/office/drawing/2014/main" id="{00000000-0008-0000-0F00-00001C03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7" name="直線コネクタ 796">
          <a:extLst>
            <a:ext uri="{FF2B5EF4-FFF2-40B4-BE49-F238E27FC236}">
              <a16:creationId xmlns:a16="http://schemas.microsoft.com/office/drawing/2014/main" id="{00000000-0008-0000-0F00-00001D03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8" name="テキスト ボックス 797">
          <a:extLst>
            <a:ext uri="{FF2B5EF4-FFF2-40B4-BE49-F238E27FC236}">
              <a16:creationId xmlns:a16="http://schemas.microsoft.com/office/drawing/2014/main" id="{00000000-0008-0000-0F00-00001E03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9" name="直線コネクタ 798">
          <a:extLst>
            <a:ext uri="{FF2B5EF4-FFF2-40B4-BE49-F238E27FC236}">
              <a16:creationId xmlns:a16="http://schemas.microsoft.com/office/drawing/2014/main" id="{00000000-0008-0000-0F00-00001F03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0" name="テキスト ボックス 799">
          <a:extLst>
            <a:ext uri="{FF2B5EF4-FFF2-40B4-BE49-F238E27FC236}">
              <a16:creationId xmlns:a16="http://schemas.microsoft.com/office/drawing/2014/main" id="{00000000-0008-0000-0F00-00002003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00000000-0008-0000-0F00-000022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a:extLst>
            <a:ext uri="{FF2B5EF4-FFF2-40B4-BE49-F238E27FC236}">
              <a16:creationId xmlns:a16="http://schemas.microsoft.com/office/drawing/2014/main" id="{00000000-0008-0000-0F00-000023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804" name="直線コネクタ 803">
          <a:extLst>
            <a:ext uri="{FF2B5EF4-FFF2-40B4-BE49-F238E27FC236}">
              <a16:creationId xmlns:a16="http://schemas.microsoft.com/office/drawing/2014/main" id="{00000000-0008-0000-0F00-000024030000}"/>
            </a:ext>
          </a:extLst>
        </xdr:cNvPr>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805" name="【消防施設】&#10;一人当たり面積最小値テキスト">
          <a:extLst>
            <a:ext uri="{FF2B5EF4-FFF2-40B4-BE49-F238E27FC236}">
              <a16:creationId xmlns:a16="http://schemas.microsoft.com/office/drawing/2014/main" id="{00000000-0008-0000-0F00-000025030000}"/>
            </a:ext>
          </a:extLst>
        </xdr:cNvPr>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806" name="直線コネクタ 805">
          <a:extLst>
            <a:ext uri="{FF2B5EF4-FFF2-40B4-BE49-F238E27FC236}">
              <a16:creationId xmlns:a16="http://schemas.microsoft.com/office/drawing/2014/main" id="{00000000-0008-0000-0F00-000026030000}"/>
            </a:ext>
          </a:extLst>
        </xdr:cNvPr>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807" name="【消防施設】&#10;一人当たり面積最大値テキスト">
          <a:extLst>
            <a:ext uri="{FF2B5EF4-FFF2-40B4-BE49-F238E27FC236}">
              <a16:creationId xmlns:a16="http://schemas.microsoft.com/office/drawing/2014/main" id="{00000000-0008-0000-0F00-000027030000}"/>
            </a:ext>
          </a:extLst>
        </xdr:cNvPr>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808" name="直線コネクタ 807">
          <a:extLst>
            <a:ext uri="{FF2B5EF4-FFF2-40B4-BE49-F238E27FC236}">
              <a16:creationId xmlns:a16="http://schemas.microsoft.com/office/drawing/2014/main" id="{00000000-0008-0000-0F00-000028030000}"/>
            </a:ext>
          </a:extLst>
        </xdr:cNvPr>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xdr:rowOff>
    </xdr:from>
    <xdr:ext cx="469744" cy="259045"/>
    <xdr:sp macro="" textlink="">
      <xdr:nvSpPr>
        <xdr:cNvPr id="809" name="【消防施設】&#10;一人当たり面積平均値テキスト">
          <a:extLst>
            <a:ext uri="{FF2B5EF4-FFF2-40B4-BE49-F238E27FC236}">
              <a16:creationId xmlns:a16="http://schemas.microsoft.com/office/drawing/2014/main" id="{00000000-0008-0000-0F00-000029030000}"/>
            </a:ext>
          </a:extLst>
        </xdr:cNvPr>
        <xdr:cNvSpPr txBox="1"/>
      </xdr:nvSpPr>
      <xdr:spPr>
        <a:xfrm>
          <a:off x="22199600" y="14573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10" name="フローチャート: 判断 809">
          <a:extLst>
            <a:ext uri="{FF2B5EF4-FFF2-40B4-BE49-F238E27FC236}">
              <a16:creationId xmlns:a16="http://schemas.microsoft.com/office/drawing/2014/main" id="{00000000-0008-0000-0F00-00002A030000}"/>
            </a:ext>
          </a:extLst>
        </xdr:cNvPr>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811" name="フローチャート: 判断 810">
          <a:extLst>
            <a:ext uri="{FF2B5EF4-FFF2-40B4-BE49-F238E27FC236}">
              <a16:creationId xmlns:a16="http://schemas.microsoft.com/office/drawing/2014/main" id="{00000000-0008-0000-0F00-00002B030000}"/>
            </a:ext>
          </a:extLst>
        </xdr:cNvPr>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812" name="フローチャート: 判断 811">
          <a:extLst>
            <a:ext uri="{FF2B5EF4-FFF2-40B4-BE49-F238E27FC236}">
              <a16:creationId xmlns:a16="http://schemas.microsoft.com/office/drawing/2014/main" id="{00000000-0008-0000-0F00-00002C030000}"/>
            </a:ext>
          </a:extLst>
        </xdr:cNvPr>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813" name="フローチャート: 判断 812">
          <a:extLst>
            <a:ext uri="{FF2B5EF4-FFF2-40B4-BE49-F238E27FC236}">
              <a16:creationId xmlns:a16="http://schemas.microsoft.com/office/drawing/2014/main" id="{00000000-0008-0000-0F00-00002D030000}"/>
            </a:ext>
          </a:extLst>
        </xdr:cNvPr>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814" name="フローチャート: 判断 813">
          <a:extLst>
            <a:ext uri="{FF2B5EF4-FFF2-40B4-BE49-F238E27FC236}">
              <a16:creationId xmlns:a16="http://schemas.microsoft.com/office/drawing/2014/main" id="{00000000-0008-0000-0F00-00002E030000}"/>
            </a:ext>
          </a:extLst>
        </xdr:cNvPr>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00000000-0008-0000-0F00-00002F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F00-000030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F00-000031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820" name="楕円 819">
          <a:extLst>
            <a:ext uri="{FF2B5EF4-FFF2-40B4-BE49-F238E27FC236}">
              <a16:creationId xmlns:a16="http://schemas.microsoft.com/office/drawing/2014/main" id="{00000000-0008-0000-0F00-000034030000}"/>
            </a:ext>
          </a:extLst>
        </xdr:cNvPr>
        <xdr:cNvSpPr/>
      </xdr:nvSpPr>
      <xdr:spPr>
        <a:xfrm>
          <a:off x="221107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55897</xdr:rowOff>
    </xdr:from>
    <xdr:ext cx="469744" cy="259045"/>
    <xdr:sp macro="" textlink="">
      <xdr:nvSpPr>
        <xdr:cNvPr id="821" name="【消防施設】&#10;一人当たり面積該当値テキスト">
          <a:extLst>
            <a:ext uri="{FF2B5EF4-FFF2-40B4-BE49-F238E27FC236}">
              <a16:creationId xmlns:a16="http://schemas.microsoft.com/office/drawing/2014/main" id="{00000000-0008-0000-0F00-000035030000}"/>
            </a:ext>
          </a:extLst>
        </xdr:cNvPr>
        <xdr:cNvSpPr txBox="1"/>
      </xdr:nvSpPr>
      <xdr:spPr>
        <a:xfrm>
          <a:off x="22199600"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65677</xdr:rowOff>
    </xdr:from>
    <xdr:to>
      <xdr:col>112</xdr:col>
      <xdr:colOff>38100</xdr:colOff>
      <xdr:row>84</xdr:row>
      <xdr:rowOff>167277</xdr:rowOff>
    </xdr:to>
    <xdr:sp macro="" textlink="">
      <xdr:nvSpPr>
        <xdr:cNvPr id="822" name="楕円 821">
          <a:extLst>
            <a:ext uri="{FF2B5EF4-FFF2-40B4-BE49-F238E27FC236}">
              <a16:creationId xmlns:a16="http://schemas.microsoft.com/office/drawing/2014/main" id="{00000000-0008-0000-0F00-000036030000}"/>
            </a:ext>
          </a:extLst>
        </xdr:cNvPr>
        <xdr:cNvSpPr/>
      </xdr:nvSpPr>
      <xdr:spPr>
        <a:xfrm>
          <a:off x="21272500" y="1446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83820</xdr:rowOff>
    </xdr:from>
    <xdr:to>
      <xdr:col>116</xdr:col>
      <xdr:colOff>63500</xdr:colOff>
      <xdr:row>84</xdr:row>
      <xdr:rowOff>116477</xdr:rowOff>
    </xdr:to>
    <xdr:cxnSp macro="">
      <xdr:nvCxnSpPr>
        <xdr:cNvPr id="823" name="直線コネクタ 822">
          <a:extLst>
            <a:ext uri="{FF2B5EF4-FFF2-40B4-BE49-F238E27FC236}">
              <a16:creationId xmlns:a16="http://schemas.microsoft.com/office/drawing/2014/main" id="{00000000-0008-0000-0F00-000037030000}"/>
            </a:ext>
          </a:extLst>
        </xdr:cNvPr>
        <xdr:cNvCxnSpPr/>
      </xdr:nvCxnSpPr>
      <xdr:spPr>
        <a:xfrm flipV="1">
          <a:off x="21323300" y="1448562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64044</xdr:rowOff>
    </xdr:from>
    <xdr:to>
      <xdr:col>107</xdr:col>
      <xdr:colOff>101600</xdr:colOff>
      <xdr:row>84</xdr:row>
      <xdr:rowOff>165644</xdr:rowOff>
    </xdr:to>
    <xdr:sp macro="" textlink="">
      <xdr:nvSpPr>
        <xdr:cNvPr id="824" name="楕円 823">
          <a:extLst>
            <a:ext uri="{FF2B5EF4-FFF2-40B4-BE49-F238E27FC236}">
              <a16:creationId xmlns:a16="http://schemas.microsoft.com/office/drawing/2014/main" id="{00000000-0008-0000-0F00-000038030000}"/>
            </a:ext>
          </a:extLst>
        </xdr:cNvPr>
        <xdr:cNvSpPr/>
      </xdr:nvSpPr>
      <xdr:spPr>
        <a:xfrm>
          <a:off x="20383500" y="1446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114844</xdr:rowOff>
    </xdr:from>
    <xdr:to>
      <xdr:col>111</xdr:col>
      <xdr:colOff>177800</xdr:colOff>
      <xdr:row>84</xdr:row>
      <xdr:rowOff>116477</xdr:rowOff>
    </xdr:to>
    <xdr:cxnSp macro="">
      <xdr:nvCxnSpPr>
        <xdr:cNvPr id="825" name="直線コネクタ 824">
          <a:extLst>
            <a:ext uri="{FF2B5EF4-FFF2-40B4-BE49-F238E27FC236}">
              <a16:creationId xmlns:a16="http://schemas.microsoft.com/office/drawing/2014/main" id="{00000000-0008-0000-0F00-000039030000}"/>
            </a:ext>
          </a:extLst>
        </xdr:cNvPr>
        <xdr:cNvCxnSpPr/>
      </xdr:nvCxnSpPr>
      <xdr:spPr>
        <a:xfrm>
          <a:off x="20434300" y="1451664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52614</xdr:rowOff>
    </xdr:from>
    <xdr:to>
      <xdr:col>102</xdr:col>
      <xdr:colOff>165100</xdr:colOff>
      <xdr:row>84</xdr:row>
      <xdr:rowOff>154214</xdr:rowOff>
    </xdr:to>
    <xdr:sp macro="" textlink="">
      <xdr:nvSpPr>
        <xdr:cNvPr id="826" name="楕円 825">
          <a:extLst>
            <a:ext uri="{FF2B5EF4-FFF2-40B4-BE49-F238E27FC236}">
              <a16:creationId xmlns:a16="http://schemas.microsoft.com/office/drawing/2014/main" id="{00000000-0008-0000-0F00-00003A030000}"/>
            </a:ext>
          </a:extLst>
        </xdr:cNvPr>
        <xdr:cNvSpPr/>
      </xdr:nvSpPr>
      <xdr:spPr>
        <a:xfrm>
          <a:off x="19494500" y="1445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103414</xdr:rowOff>
    </xdr:from>
    <xdr:to>
      <xdr:col>107</xdr:col>
      <xdr:colOff>50800</xdr:colOff>
      <xdr:row>84</xdr:row>
      <xdr:rowOff>114844</xdr:rowOff>
    </xdr:to>
    <xdr:cxnSp macro="">
      <xdr:nvCxnSpPr>
        <xdr:cNvPr id="827" name="直線コネクタ 826">
          <a:extLst>
            <a:ext uri="{FF2B5EF4-FFF2-40B4-BE49-F238E27FC236}">
              <a16:creationId xmlns:a16="http://schemas.microsoft.com/office/drawing/2014/main" id="{00000000-0008-0000-0F00-00003B030000}"/>
            </a:ext>
          </a:extLst>
        </xdr:cNvPr>
        <xdr:cNvCxnSpPr/>
      </xdr:nvCxnSpPr>
      <xdr:spPr>
        <a:xfrm>
          <a:off x="19545300" y="1450521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49349</xdr:rowOff>
    </xdr:from>
    <xdr:to>
      <xdr:col>98</xdr:col>
      <xdr:colOff>38100</xdr:colOff>
      <xdr:row>84</xdr:row>
      <xdr:rowOff>150949</xdr:rowOff>
    </xdr:to>
    <xdr:sp macro="" textlink="">
      <xdr:nvSpPr>
        <xdr:cNvPr id="828" name="楕円 827">
          <a:extLst>
            <a:ext uri="{FF2B5EF4-FFF2-40B4-BE49-F238E27FC236}">
              <a16:creationId xmlns:a16="http://schemas.microsoft.com/office/drawing/2014/main" id="{00000000-0008-0000-0F00-00003C030000}"/>
            </a:ext>
          </a:extLst>
        </xdr:cNvPr>
        <xdr:cNvSpPr/>
      </xdr:nvSpPr>
      <xdr:spPr>
        <a:xfrm>
          <a:off x="18605500" y="1445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100149</xdr:rowOff>
    </xdr:from>
    <xdr:to>
      <xdr:col>102</xdr:col>
      <xdr:colOff>114300</xdr:colOff>
      <xdr:row>84</xdr:row>
      <xdr:rowOff>103414</xdr:rowOff>
    </xdr:to>
    <xdr:cxnSp macro="">
      <xdr:nvCxnSpPr>
        <xdr:cNvPr id="829" name="直線コネクタ 828">
          <a:extLst>
            <a:ext uri="{FF2B5EF4-FFF2-40B4-BE49-F238E27FC236}">
              <a16:creationId xmlns:a16="http://schemas.microsoft.com/office/drawing/2014/main" id="{00000000-0008-0000-0F00-00003D030000}"/>
            </a:ext>
          </a:extLst>
        </xdr:cNvPr>
        <xdr:cNvCxnSpPr/>
      </xdr:nvCxnSpPr>
      <xdr:spPr>
        <a:xfrm>
          <a:off x="18656300" y="1450194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122482</xdr:rowOff>
    </xdr:from>
    <xdr:ext cx="469744" cy="259045"/>
    <xdr:sp macro="" textlink="">
      <xdr:nvSpPr>
        <xdr:cNvPr id="830" name="n_1aveValue【消防施設】&#10;一人当たり面積">
          <a:extLst>
            <a:ext uri="{FF2B5EF4-FFF2-40B4-BE49-F238E27FC236}">
              <a16:creationId xmlns:a16="http://schemas.microsoft.com/office/drawing/2014/main" id="{00000000-0008-0000-0F00-00003E030000}"/>
            </a:ext>
          </a:extLst>
        </xdr:cNvPr>
        <xdr:cNvSpPr txBox="1"/>
      </xdr:nvSpPr>
      <xdr:spPr>
        <a:xfrm>
          <a:off x="210757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122482</xdr:rowOff>
    </xdr:from>
    <xdr:ext cx="469744" cy="259045"/>
    <xdr:sp macro="" textlink="">
      <xdr:nvSpPr>
        <xdr:cNvPr id="831" name="n_2aveValue【消防施設】&#10;一人当たり面積">
          <a:extLst>
            <a:ext uri="{FF2B5EF4-FFF2-40B4-BE49-F238E27FC236}">
              <a16:creationId xmlns:a16="http://schemas.microsoft.com/office/drawing/2014/main" id="{00000000-0008-0000-0F00-00003F030000}"/>
            </a:ext>
          </a:extLst>
        </xdr:cNvPr>
        <xdr:cNvSpPr txBox="1"/>
      </xdr:nvSpPr>
      <xdr:spPr>
        <a:xfrm>
          <a:off x="201994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148607</xdr:rowOff>
    </xdr:from>
    <xdr:ext cx="469744" cy="259045"/>
    <xdr:sp macro="" textlink="">
      <xdr:nvSpPr>
        <xdr:cNvPr id="832" name="n_3aveValue【消防施設】&#10;一人当たり面積">
          <a:extLst>
            <a:ext uri="{FF2B5EF4-FFF2-40B4-BE49-F238E27FC236}">
              <a16:creationId xmlns:a16="http://schemas.microsoft.com/office/drawing/2014/main" id="{00000000-0008-0000-0F00-000040030000}"/>
            </a:ext>
          </a:extLst>
        </xdr:cNvPr>
        <xdr:cNvSpPr txBox="1"/>
      </xdr:nvSpPr>
      <xdr:spPr>
        <a:xfrm>
          <a:off x="19310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833" name="n_4aveValue【消防施設】&#10;一人当たり面積">
          <a:extLst>
            <a:ext uri="{FF2B5EF4-FFF2-40B4-BE49-F238E27FC236}">
              <a16:creationId xmlns:a16="http://schemas.microsoft.com/office/drawing/2014/main" id="{00000000-0008-0000-0F00-000041030000}"/>
            </a:ext>
          </a:extLst>
        </xdr:cNvPr>
        <xdr:cNvSpPr txBox="1"/>
      </xdr:nvSpPr>
      <xdr:spPr>
        <a:xfrm>
          <a:off x="18421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12354</xdr:rowOff>
    </xdr:from>
    <xdr:ext cx="469744" cy="259045"/>
    <xdr:sp macro="" textlink="">
      <xdr:nvSpPr>
        <xdr:cNvPr id="834" name="n_1mainValue【消防施設】&#10;一人当たり面積">
          <a:extLst>
            <a:ext uri="{FF2B5EF4-FFF2-40B4-BE49-F238E27FC236}">
              <a16:creationId xmlns:a16="http://schemas.microsoft.com/office/drawing/2014/main" id="{00000000-0008-0000-0F00-000042030000}"/>
            </a:ext>
          </a:extLst>
        </xdr:cNvPr>
        <xdr:cNvSpPr txBox="1"/>
      </xdr:nvSpPr>
      <xdr:spPr>
        <a:xfrm>
          <a:off x="21075727" y="1424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10721</xdr:rowOff>
    </xdr:from>
    <xdr:ext cx="469744" cy="259045"/>
    <xdr:sp macro="" textlink="">
      <xdr:nvSpPr>
        <xdr:cNvPr id="835" name="n_2mainValue【消防施設】&#10;一人当たり面積">
          <a:extLst>
            <a:ext uri="{FF2B5EF4-FFF2-40B4-BE49-F238E27FC236}">
              <a16:creationId xmlns:a16="http://schemas.microsoft.com/office/drawing/2014/main" id="{00000000-0008-0000-0F00-000043030000}"/>
            </a:ext>
          </a:extLst>
        </xdr:cNvPr>
        <xdr:cNvSpPr txBox="1"/>
      </xdr:nvSpPr>
      <xdr:spPr>
        <a:xfrm>
          <a:off x="20199427" y="1424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170741</xdr:rowOff>
    </xdr:from>
    <xdr:ext cx="469744" cy="259045"/>
    <xdr:sp macro="" textlink="">
      <xdr:nvSpPr>
        <xdr:cNvPr id="836" name="n_3mainValue【消防施設】&#10;一人当たり面積">
          <a:extLst>
            <a:ext uri="{FF2B5EF4-FFF2-40B4-BE49-F238E27FC236}">
              <a16:creationId xmlns:a16="http://schemas.microsoft.com/office/drawing/2014/main" id="{00000000-0008-0000-0F00-000044030000}"/>
            </a:ext>
          </a:extLst>
        </xdr:cNvPr>
        <xdr:cNvSpPr txBox="1"/>
      </xdr:nvSpPr>
      <xdr:spPr>
        <a:xfrm>
          <a:off x="19310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167476</xdr:rowOff>
    </xdr:from>
    <xdr:ext cx="469744" cy="259045"/>
    <xdr:sp macro="" textlink="">
      <xdr:nvSpPr>
        <xdr:cNvPr id="837" name="n_4mainValue【消防施設】&#10;一人当たり面積">
          <a:extLst>
            <a:ext uri="{FF2B5EF4-FFF2-40B4-BE49-F238E27FC236}">
              <a16:creationId xmlns:a16="http://schemas.microsoft.com/office/drawing/2014/main" id="{00000000-0008-0000-0F00-000045030000}"/>
            </a:ext>
          </a:extLst>
        </xdr:cNvPr>
        <xdr:cNvSpPr txBox="1"/>
      </xdr:nvSpPr>
      <xdr:spPr>
        <a:xfrm>
          <a:off x="18421427" y="1422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00000000-0008-0000-0F00-000046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00000000-0008-0000-0F00-000047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00000000-0008-0000-0F00-000048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00000000-0008-0000-0F00-000049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00000000-0008-0000-0F00-00004A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00000000-0008-0000-0F00-00004B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00000000-0008-0000-0F00-00004C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00000000-0008-0000-0F00-00004D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00000000-0008-0000-0F00-00004E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00000000-0008-0000-0F00-00004F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00000000-0008-0000-0F00-000050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a:extLst>
            <a:ext uri="{FF2B5EF4-FFF2-40B4-BE49-F238E27FC236}">
              <a16:creationId xmlns:a16="http://schemas.microsoft.com/office/drawing/2014/main" id="{00000000-0008-0000-0F00-000051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a:extLst>
            <a:ext uri="{FF2B5EF4-FFF2-40B4-BE49-F238E27FC236}">
              <a16:creationId xmlns:a16="http://schemas.microsoft.com/office/drawing/2014/main" id="{00000000-0008-0000-0F00-000052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a:extLst>
            <a:ext uri="{FF2B5EF4-FFF2-40B4-BE49-F238E27FC236}">
              <a16:creationId xmlns:a16="http://schemas.microsoft.com/office/drawing/2014/main" id="{00000000-0008-0000-0F00-000053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a:extLst>
            <a:ext uri="{FF2B5EF4-FFF2-40B4-BE49-F238E27FC236}">
              <a16:creationId xmlns:a16="http://schemas.microsoft.com/office/drawing/2014/main" id="{00000000-0008-0000-0F00-000054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a:extLst>
            <a:ext uri="{FF2B5EF4-FFF2-40B4-BE49-F238E27FC236}">
              <a16:creationId xmlns:a16="http://schemas.microsoft.com/office/drawing/2014/main" id="{00000000-0008-0000-0F00-000055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a:extLst>
            <a:ext uri="{FF2B5EF4-FFF2-40B4-BE49-F238E27FC236}">
              <a16:creationId xmlns:a16="http://schemas.microsoft.com/office/drawing/2014/main" id="{00000000-0008-0000-0F00-000056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a:extLst>
            <a:ext uri="{FF2B5EF4-FFF2-40B4-BE49-F238E27FC236}">
              <a16:creationId xmlns:a16="http://schemas.microsoft.com/office/drawing/2014/main" id="{00000000-0008-0000-0F00-000057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a:extLst>
            <a:ext uri="{FF2B5EF4-FFF2-40B4-BE49-F238E27FC236}">
              <a16:creationId xmlns:a16="http://schemas.microsoft.com/office/drawing/2014/main" id="{00000000-0008-0000-0F00-000058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a:extLst>
            <a:ext uri="{FF2B5EF4-FFF2-40B4-BE49-F238E27FC236}">
              <a16:creationId xmlns:a16="http://schemas.microsoft.com/office/drawing/2014/main" id="{00000000-0008-0000-0F00-000059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8" name="テキスト ボックス 857">
          <a:extLst>
            <a:ext uri="{FF2B5EF4-FFF2-40B4-BE49-F238E27FC236}">
              <a16:creationId xmlns:a16="http://schemas.microsoft.com/office/drawing/2014/main" id="{00000000-0008-0000-0F00-00005A03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00000000-0008-0000-0F00-00005B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庁舎】&#10;有形固定資産減価償却率グラフ枠">
          <a:extLst>
            <a:ext uri="{FF2B5EF4-FFF2-40B4-BE49-F238E27FC236}">
              <a16:creationId xmlns:a16="http://schemas.microsoft.com/office/drawing/2014/main" id="{00000000-0008-0000-0F00-00005C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1" name="直線コネクタ 860">
          <a:extLst>
            <a:ext uri="{FF2B5EF4-FFF2-40B4-BE49-F238E27FC236}">
              <a16:creationId xmlns:a16="http://schemas.microsoft.com/office/drawing/2014/main" id="{00000000-0008-0000-0F00-00005D030000}"/>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2" name="【庁舎】&#10;有形固定資産減価償却率最小値テキスト">
          <a:extLst>
            <a:ext uri="{FF2B5EF4-FFF2-40B4-BE49-F238E27FC236}">
              <a16:creationId xmlns:a16="http://schemas.microsoft.com/office/drawing/2014/main" id="{00000000-0008-0000-0F00-00005E030000}"/>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3" name="直線コネクタ 862">
          <a:extLst>
            <a:ext uri="{FF2B5EF4-FFF2-40B4-BE49-F238E27FC236}">
              <a16:creationId xmlns:a16="http://schemas.microsoft.com/office/drawing/2014/main" id="{00000000-0008-0000-0F00-00005F03000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4" name="【庁舎】&#10;有形固定資産減価償却率最大値テキスト">
          <a:extLst>
            <a:ext uri="{FF2B5EF4-FFF2-40B4-BE49-F238E27FC236}">
              <a16:creationId xmlns:a16="http://schemas.microsoft.com/office/drawing/2014/main" id="{00000000-0008-0000-0F00-000060030000}"/>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5" name="直線コネクタ 864">
          <a:extLst>
            <a:ext uri="{FF2B5EF4-FFF2-40B4-BE49-F238E27FC236}">
              <a16:creationId xmlns:a16="http://schemas.microsoft.com/office/drawing/2014/main" id="{00000000-0008-0000-0F00-00006103000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78757</xdr:rowOff>
    </xdr:from>
    <xdr:ext cx="405111" cy="259045"/>
    <xdr:sp macro="" textlink="">
      <xdr:nvSpPr>
        <xdr:cNvPr id="866" name="【庁舎】&#10;有形固定資産減価償却率平均値テキスト">
          <a:extLst>
            <a:ext uri="{FF2B5EF4-FFF2-40B4-BE49-F238E27FC236}">
              <a16:creationId xmlns:a16="http://schemas.microsoft.com/office/drawing/2014/main" id="{00000000-0008-0000-0F00-000062030000}"/>
            </a:ext>
          </a:extLst>
        </xdr:cNvPr>
        <xdr:cNvSpPr txBox="1"/>
      </xdr:nvSpPr>
      <xdr:spPr>
        <a:xfrm>
          <a:off x="16357600" y="1756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867" name="フローチャート: 判断 866">
          <a:extLst>
            <a:ext uri="{FF2B5EF4-FFF2-40B4-BE49-F238E27FC236}">
              <a16:creationId xmlns:a16="http://schemas.microsoft.com/office/drawing/2014/main" id="{00000000-0008-0000-0F00-000063030000}"/>
            </a:ext>
          </a:extLst>
        </xdr:cNvPr>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868" name="フローチャート: 判断 867">
          <a:extLst>
            <a:ext uri="{FF2B5EF4-FFF2-40B4-BE49-F238E27FC236}">
              <a16:creationId xmlns:a16="http://schemas.microsoft.com/office/drawing/2014/main" id="{00000000-0008-0000-0F00-000064030000}"/>
            </a:ext>
          </a:extLst>
        </xdr:cNvPr>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869" name="フローチャート: 判断 868">
          <a:extLst>
            <a:ext uri="{FF2B5EF4-FFF2-40B4-BE49-F238E27FC236}">
              <a16:creationId xmlns:a16="http://schemas.microsoft.com/office/drawing/2014/main" id="{00000000-0008-0000-0F00-000065030000}"/>
            </a:ext>
          </a:extLst>
        </xdr:cNvPr>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870" name="フローチャート: 判断 869">
          <a:extLst>
            <a:ext uri="{FF2B5EF4-FFF2-40B4-BE49-F238E27FC236}">
              <a16:creationId xmlns:a16="http://schemas.microsoft.com/office/drawing/2014/main" id="{00000000-0008-0000-0F00-000066030000}"/>
            </a:ext>
          </a:extLst>
        </xdr:cNvPr>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871" name="フローチャート: 判断 870">
          <a:extLst>
            <a:ext uri="{FF2B5EF4-FFF2-40B4-BE49-F238E27FC236}">
              <a16:creationId xmlns:a16="http://schemas.microsoft.com/office/drawing/2014/main" id="{00000000-0008-0000-0F00-000067030000}"/>
            </a:ext>
          </a:extLst>
        </xdr:cNvPr>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00000000-0008-0000-0F00-000068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00000000-0008-0000-0F00-000069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00000000-0008-0000-0F00-00006A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F00-00006B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F00-00006C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8889</xdr:rowOff>
    </xdr:from>
    <xdr:to>
      <xdr:col>85</xdr:col>
      <xdr:colOff>177800</xdr:colOff>
      <xdr:row>104</xdr:row>
      <xdr:rowOff>110489</xdr:rowOff>
    </xdr:to>
    <xdr:sp macro="" textlink="">
      <xdr:nvSpPr>
        <xdr:cNvPr id="877" name="楕円 876">
          <a:extLst>
            <a:ext uri="{FF2B5EF4-FFF2-40B4-BE49-F238E27FC236}">
              <a16:creationId xmlns:a16="http://schemas.microsoft.com/office/drawing/2014/main" id="{00000000-0008-0000-0F00-00006D030000}"/>
            </a:ext>
          </a:extLst>
        </xdr:cNvPr>
        <xdr:cNvSpPr/>
      </xdr:nvSpPr>
      <xdr:spPr>
        <a:xfrm>
          <a:off x="16268700" y="1783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158766</xdr:rowOff>
    </xdr:from>
    <xdr:ext cx="405111" cy="259045"/>
    <xdr:sp macro="" textlink="">
      <xdr:nvSpPr>
        <xdr:cNvPr id="878" name="【庁舎】&#10;有形固定資産減価償却率該当値テキスト">
          <a:extLst>
            <a:ext uri="{FF2B5EF4-FFF2-40B4-BE49-F238E27FC236}">
              <a16:creationId xmlns:a16="http://schemas.microsoft.com/office/drawing/2014/main" id="{00000000-0008-0000-0F00-00006E030000}"/>
            </a:ext>
          </a:extLst>
        </xdr:cNvPr>
        <xdr:cNvSpPr txBox="1"/>
      </xdr:nvSpPr>
      <xdr:spPr>
        <a:xfrm>
          <a:off x="16357600" y="1781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148589</xdr:rowOff>
    </xdr:from>
    <xdr:to>
      <xdr:col>81</xdr:col>
      <xdr:colOff>101600</xdr:colOff>
      <xdr:row>104</xdr:row>
      <xdr:rowOff>78739</xdr:rowOff>
    </xdr:to>
    <xdr:sp macro="" textlink="">
      <xdr:nvSpPr>
        <xdr:cNvPr id="879" name="楕円 878">
          <a:extLst>
            <a:ext uri="{FF2B5EF4-FFF2-40B4-BE49-F238E27FC236}">
              <a16:creationId xmlns:a16="http://schemas.microsoft.com/office/drawing/2014/main" id="{00000000-0008-0000-0F00-00006F030000}"/>
            </a:ext>
          </a:extLst>
        </xdr:cNvPr>
        <xdr:cNvSpPr/>
      </xdr:nvSpPr>
      <xdr:spPr>
        <a:xfrm>
          <a:off x="15430500" y="1780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27939</xdr:rowOff>
    </xdr:from>
    <xdr:to>
      <xdr:col>85</xdr:col>
      <xdr:colOff>127000</xdr:colOff>
      <xdr:row>104</xdr:row>
      <xdr:rowOff>59689</xdr:rowOff>
    </xdr:to>
    <xdr:cxnSp macro="">
      <xdr:nvCxnSpPr>
        <xdr:cNvPr id="880" name="直線コネクタ 879">
          <a:extLst>
            <a:ext uri="{FF2B5EF4-FFF2-40B4-BE49-F238E27FC236}">
              <a16:creationId xmlns:a16="http://schemas.microsoft.com/office/drawing/2014/main" id="{00000000-0008-0000-0F00-000070030000}"/>
            </a:ext>
          </a:extLst>
        </xdr:cNvPr>
        <xdr:cNvCxnSpPr/>
      </xdr:nvCxnSpPr>
      <xdr:spPr>
        <a:xfrm>
          <a:off x="15481300" y="17858739"/>
          <a:ext cx="8382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139700</xdr:rowOff>
    </xdr:from>
    <xdr:to>
      <xdr:col>76</xdr:col>
      <xdr:colOff>165100</xdr:colOff>
      <xdr:row>104</xdr:row>
      <xdr:rowOff>69850</xdr:rowOff>
    </xdr:to>
    <xdr:sp macro="" textlink="">
      <xdr:nvSpPr>
        <xdr:cNvPr id="881" name="楕円 880">
          <a:extLst>
            <a:ext uri="{FF2B5EF4-FFF2-40B4-BE49-F238E27FC236}">
              <a16:creationId xmlns:a16="http://schemas.microsoft.com/office/drawing/2014/main" id="{00000000-0008-0000-0F00-000071030000}"/>
            </a:ext>
          </a:extLst>
        </xdr:cNvPr>
        <xdr:cNvSpPr/>
      </xdr:nvSpPr>
      <xdr:spPr>
        <a:xfrm>
          <a:off x="145415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19050</xdr:rowOff>
    </xdr:from>
    <xdr:to>
      <xdr:col>81</xdr:col>
      <xdr:colOff>50800</xdr:colOff>
      <xdr:row>104</xdr:row>
      <xdr:rowOff>27939</xdr:rowOff>
    </xdr:to>
    <xdr:cxnSp macro="">
      <xdr:nvCxnSpPr>
        <xdr:cNvPr id="882" name="直線コネクタ 881">
          <a:extLst>
            <a:ext uri="{FF2B5EF4-FFF2-40B4-BE49-F238E27FC236}">
              <a16:creationId xmlns:a16="http://schemas.microsoft.com/office/drawing/2014/main" id="{00000000-0008-0000-0F00-000072030000}"/>
            </a:ext>
          </a:extLst>
        </xdr:cNvPr>
        <xdr:cNvCxnSpPr/>
      </xdr:nvCxnSpPr>
      <xdr:spPr>
        <a:xfrm>
          <a:off x="14592300" y="17849850"/>
          <a:ext cx="8890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115570</xdr:rowOff>
    </xdr:from>
    <xdr:to>
      <xdr:col>72</xdr:col>
      <xdr:colOff>38100</xdr:colOff>
      <xdr:row>104</xdr:row>
      <xdr:rowOff>45720</xdr:rowOff>
    </xdr:to>
    <xdr:sp macro="" textlink="">
      <xdr:nvSpPr>
        <xdr:cNvPr id="883" name="楕円 882">
          <a:extLst>
            <a:ext uri="{FF2B5EF4-FFF2-40B4-BE49-F238E27FC236}">
              <a16:creationId xmlns:a16="http://schemas.microsoft.com/office/drawing/2014/main" id="{00000000-0008-0000-0F00-000073030000}"/>
            </a:ext>
          </a:extLst>
        </xdr:cNvPr>
        <xdr:cNvSpPr/>
      </xdr:nvSpPr>
      <xdr:spPr>
        <a:xfrm>
          <a:off x="13652500" y="1777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166370</xdr:rowOff>
    </xdr:from>
    <xdr:to>
      <xdr:col>76</xdr:col>
      <xdr:colOff>114300</xdr:colOff>
      <xdr:row>104</xdr:row>
      <xdr:rowOff>19050</xdr:rowOff>
    </xdr:to>
    <xdr:cxnSp macro="">
      <xdr:nvCxnSpPr>
        <xdr:cNvPr id="884" name="直線コネクタ 883">
          <a:extLst>
            <a:ext uri="{FF2B5EF4-FFF2-40B4-BE49-F238E27FC236}">
              <a16:creationId xmlns:a16="http://schemas.microsoft.com/office/drawing/2014/main" id="{00000000-0008-0000-0F00-000074030000}"/>
            </a:ext>
          </a:extLst>
        </xdr:cNvPr>
        <xdr:cNvCxnSpPr/>
      </xdr:nvCxnSpPr>
      <xdr:spPr>
        <a:xfrm>
          <a:off x="13703300" y="178257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88900</xdr:rowOff>
    </xdr:from>
    <xdr:to>
      <xdr:col>67</xdr:col>
      <xdr:colOff>101600</xdr:colOff>
      <xdr:row>104</xdr:row>
      <xdr:rowOff>19050</xdr:rowOff>
    </xdr:to>
    <xdr:sp macro="" textlink="">
      <xdr:nvSpPr>
        <xdr:cNvPr id="885" name="楕円 884">
          <a:extLst>
            <a:ext uri="{FF2B5EF4-FFF2-40B4-BE49-F238E27FC236}">
              <a16:creationId xmlns:a16="http://schemas.microsoft.com/office/drawing/2014/main" id="{00000000-0008-0000-0F00-000075030000}"/>
            </a:ext>
          </a:extLst>
        </xdr:cNvPr>
        <xdr:cNvSpPr/>
      </xdr:nvSpPr>
      <xdr:spPr>
        <a:xfrm>
          <a:off x="12763500" y="1774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139700</xdr:rowOff>
    </xdr:from>
    <xdr:to>
      <xdr:col>71</xdr:col>
      <xdr:colOff>177800</xdr:colOff>
      <xdr:row>103</xdr:row>
      <xdr:rowOff>166370</xdr:rowOff>
    </xdr:to>
    <xdr:cxnSp macro="">
      <xdr:nvCxnSpPr>
        <xdr:cNvPr id="886" name="直線コネクタ 885">
          <a:extLst>
            <a:ext uri="{FF2B5EF4-FFF2-40B4-BE49-F238E27FC236}">
              <a16:creationId xmlns:a16="http://schemas.microsoft.com/office/drawing/2014/main" id="{00000000-0008-0000-0F00-000076030000}"/>
            </a:ext>
          </a:extLst>
        </xdr:cNvPr>
        <xdr:cNvCxnSpPr/>
      </xdr:nvCxnSpPr>
      <xdr:spPr>
        <a:xfrm>
          <a:off x="12814300" y="177990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7638</xdr:rowOff>
    </xdr:from>
    <xdr:ext cx="405111" cy="259045"/>
    <xdr:sp macro="" textlink="">
      <xdr:nvSpPr>
        <xdr:cNvPr id="887" name="n_1aveValue【庁舎】&#10;有形固定資産減価償却率">
          <a:extLst>
            <a:ext uri="{FF2B5EF4-FFF2-40B4-BE49-F238E27FC236}">
              <a16:creationId xmlns:a16="http://schemas.microsoft.com/office/drawing/2014/main" id="{00000000-0008-0000-0F00-000077030000}"/>
            </a:ext>
          </a:extLst>
        </xdr:cNvPr>
        <xdr:cNvSpPr txBox="1"/>
      </xdr:nvSpPr>
      <xdr:spPr>
        <a:xfrm>
          <a:off x="15266044" y="1749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2557</xdr:rowOff>
    </xdr:from>
    <xdr:ext cx="405111" cy="259045"/>
    <xdr:sp macro="" textlink="">
      <xdr:nvSpPr>
        <xdr:cNvPr id="888" name="n_2aveValue【庁舎】&#10;有形固定資産減価償却率">
          <a:extLst>
            <a:ext uri="{FF2B5EF4-FFF2-40B4-BE49-F238E27FC236}">
              <a16:creationId xmlns:a16="http://schemas.microsoft.com/office/drawing/2014/main" id="{00000000-0008-0000-0F00-000078030000}"/>
            </a:ext>
          </a:extLst>
        </xdr:cNvPr>
        <xdr:cNvSpPr txBox="1"/>
      </xdr:nvSpPr>
      <xdr:spPr>
        <a:xfrm>
          <a:off x="14389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27957</xdr:rowOff>
    </xdr:from>
    <xdr:ext cx="405111" cy="259045"/>
    <xdr:sp macro="" textlink="">
      <xdr:nvSpPr>
        <xdr:cNvPr id="889" name="n_3aveValue【庁舎】&#10;有形固定資産減価償却率">
          <a:extLst>
            <a:ext uri="{FF2B5EF4-FFF2-40B4-BE49-F238E27FC236}">
              <a16:creationId xmlns:a16="http://schemas.microsoft.com/office/drawing/2014/main" id="{00000000-0008-0000-0F00-000079030000}"/>
            </a:ext>
          </a:extLst>
        </xdr:cNvPr>
        <xdr:cNvSpPr txBox="1"/>
      </xdr:nvSpPr>
      <xdr:spPr>
        <a:xfrm>
          <a:off x="13500744" y="17515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34307</xdr:rowOff>
    </xdr:from>
    <xdr:ext cx="405111" cy="259045"/>
    <xdr:sp macro="" textlink="">
      <xdr:nvSpPr>
        <xdr:cNvPr id="890" name="n_4aveValue【庁舎】&#10;有形固定資産減価償却率">
          <a:extLst>
            <a:ext uri="{FF2B5EF4-FFF2-40B4-BE49-F238E27FC236}">
              <a16:creationId xmlns:a16="http://schemas.microsoft.com/office/drawing/2014/main" id="{00000000-0008-0000-0F00-00007A030000}"/>
            </a:ext>
          </a:extLst>
        </xdr:cNvPr>
        <xdr:cNvSpPr txBox="1"/>
      </xdr:nvSpPr>
      <xdr:spPr>
        <a:xfrm>
          <a:off x="12611744" y="1752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69866</xdr:rowOff>
    </xdr:from>
    <xdr:ext cx="405111" cy="259045"/>
    <xdr:sp macro="" textlink="">
      <xdr:nvSpPr>
        <xdr:cNvPr id="891" name="n_1mainValue【庁舎】&#10;有形固定資産減価償却率">
          <a:extLst>
            <a:ext uri="{FF2B5EF4-FFF2-40B4-BE49-F238E27FC236}">
              <a16:creationId xmlns:a16="http://schemas.microsoft.com/office/drawing/2014/main" id="{00000000-0008-0000-0F00-00007B030000}"/>
            </a:ext>
          </a:extLst>
        </xdr:cNvPr>
        <xdr:cNvSpPr txBox="1"/>
      </xdr:nvSpPr>
      <xdr:spPr>
        <a:xfrm>
          <a:off x="15266044" y="17900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60977</xdr:rowOff>
    </xdr:from>
    <xdr:ext cx="405111" cy="259045"/>
    <xdr:sp macro="" textlink="">
      <xdr:nvSpPr>
        <xdr:cNvPr id="892" name="n_2mainValue【庁舎】&#10;有形固定資産減価償却率">
          <a:extLst>
            <a:ext uri="{FF2B5EF4-FFF2-40B4-BE49-F238E27FC236}">
              <a16:creationId xmlns:a16="http://schemas.microsoft.com/office/drawing/2014/main" id="{00000000-0008-0000-0F00-00007C030000}"/>
            </a:ext>
          </a:extLst>
        </xdr:cNvPr>
        <xdr:cNvSpPr txBox="1"/>
      </xdr:nvSpPr>
      <xdr:spPr>
        <a:xfrm>
          <a:off x="14389744"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36847</xdr:rowOff>
    </xdr:from>
    <xdr:ext cx="405111" cy="259045"/>
    <xdr:sp macro="" textlink="">
      <xdr:nvSpPr>
        <xdr:cNvPr id="893" name="n_3mainValue【庁舎】&#10;有形固定資産減価償却率">
          <a:extLst>
            <a:ext uri="{FF2B5EF4-FFF2-40B4-BE49-F238E27FC236}">
              <a16:creationId xmlns:a16="http://schemas.microsoft.com/office/drawing/2014/main" id="{00000000-0008-0000-0F00-00007D030000}"/>
            </a:ext>
          </a:extLst>
        </xdr:cNvPr>
        <xdr:cNvSpPr txBox="1"/>
      </xdr:nvSpPr>
      <xdr:spPr>
        <a:xfrm>
          <a:off x="13500744" y="1786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10177</xdr:rowOff>
    </xdr:from>
    <xdr:ext cx="405111" cy="259045"/>
    <xdr:sp macro="" textlink="">
      <xdr:nvSpPr>
        <xdr:cNvPr id="894" name="n_4mainValue【庁舎】&#10;有形固定資産減価償却率">
          <a:extLst>
            <a:ext uri="{FF2B5EF4-FFF2-40B4-BE49-F238E27FC236}">
              <a16:creationId xmlns:a16="http://schemas.microsoft.com/office/drawing/2014/main" id="{00000000-0008-0000-0F00-00007E030000}"/>
            </a:ext>
          </a:extLst>
        </xdr:cNvPr>
        <xdr:cNvSpPr txBox="1"/>
      </xdr:nvSpPr>
      <xdr:spPr>
        <a:xfrm>
          <a:off x="12611744" y="1784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a:extLst>
            <a:ext uri="{FF2B5EF4-FFF2-40B4-BE49-F238E27FC236}">
              <a16:creationId xmlns:a16="http://schemas.microsoft.com/office/drawing/2014/main" id="{00000000-0008-0000-0F00-00007F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a:extLst>
            <a:ext uri="{FF2B5EF4-FFF2-40B4-BE49-F238E27FC236}">
              <a16:creationId xmlns:a16="http://schemas.microsoft.com/office/drawing/2014/main" id="{00000000-0008-0000-0F00-000080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a:extLst>
            <a:ext uri="{FF2B5EF4-FFF2-40B4-BE49-F238E27FC236}">
              <a16:creationId xmlns:a16="http://schemas.microsoft.com/office/drawing/2014/main" id="{00000000-0008-0000-0F00-000081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a:extLst>
            <a:ext uri="{FF2B5EF4-FFF2-40B4-BE49-F238E27FC236}">
              <a16:creationId xmlns:a16="http://schemas.microsoft.com/office/drawing/2014/main" id="{00000000-0008-0000-0F00-000082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a:extLst>
            <a:ext uri="{FF2B5EF4-FFF2-40B4-BE49-F238E27FC236}">
              <a16:creationId xmlns:a16="http://schemas.microsoft.com/office/drawing/2014/main" id="{00000000-0008-0000-0F00-000083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a:extLst>
            <a:ext uri="{FF2B5EF4-FFF2-40B4-BE49-F238E27FC236}">
              <a16:creationId xmlns:a16="http://schemas.microsoft.com/office/drawing/2014/main" id="{00000000-0008-0000-0F00-000084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a:extLst>
            <a:ext uri="{FF2B5EF4-FFF2-40B4-BE49-F238E27FC236}">
              <a16:creationId xmlns:a16="http://schemas.microsoft.com/office/drawing/2014/main" id="{00000000-0008-0000-0F00-000085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a:extLst>
            <a:ext uri="{FF2B5EF4-FFF2-40B4-BE49-F238E27FC236}">
              <a16:creationId xmlns:a16="http://schemas.microsoft.com/office/drawing/2014/main" id="{00000000-0008-0000-0F00-000086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a:extLst>
            <a:ext uri="{FF2B5EF4-FFF2-40B4-BE49-F238E27FC236}">
              <a16:creationId xmlns:a16="http://schemas.microsoft.com/office/drawing/2014/main" id="{00000000-0008-0000-0F00-000087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a:extLst>
            <a:ext uri="{FF2B5EF4-FFF2-40B4-BE49-F238E27FC236}">
              <a16:creationId xmlns:a16="http://schemas.microsoft.com/office/drawing/2014/main" id="{00000000-0008-0000-0F00-000088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5" name="直線コネクタ 904">
          <a:extLst>
            <a:ext uri="{FF2B5EF4-FFF2-40B4-BE49-F238E27FC236}">
              <a16:creationId xmlns:a16="http://schemas.microsoft.com/office/drawing/2014/main" id="{00000000-0008-0000-0F00-000089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6" name="テキスト ボックス 905">
          <a:extLst>
            <a:ext uri="{FF2B5EF4-FFF2-40B4-BE49-F238E27FC236}">
              <a16:creationId xmlns:a16="http://schemas.microsoft.com/office/drawing/2014/main" id="{00000000-0008-0000-0F00-00008A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7" name="直線コネクタ 906">
          <a:extLst>
            <a:ext uri="{FF2B5EF4-FFF2-40B4-BE49-F238E27FC236}">
              <a16:creationId xmlns:a16="http://schemas.microsoft.com/office/drawing/2014/main" id="{00000000-0008-0000-0F00-00008B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8" name="テキスト ボックス 907">
          <a:extLst>
            <a:ext uri="{FF2B5EF4-FFF2-40B4-BE49-F238E27FC236}">
              <a16:creationId xmlns:a16="http://schemas.microsoft.com/office/drawing/2014/main" id="{00000000-0008-0000-0F00-00008C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a:extLst>
            <a:ext uri="{FF2B5EF4-FFF2-40B4-BE49-F238E27FC236}">
              <a16:creationId xmlns:a16="http://schemas.microsoft.com/office/drawing/2014/main" id="{00000000-0008-0000-0F00-00008D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0" name="テキスト ボックス 909">
          <a:extLst>
            <a:ext uri="{FF2B5EF4-FFF2-40B4-BE49-F238E27FC236}">
              <a16:creationId xmlns:a16="http://schemas.microsoft.com/office/drawing/2014/main" id="{00000000-0008-0000-0F00-00008E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1" name="直線コネクタ 910">
          <a:extLst>
            <a:ext uri="{FF2B5EF4-FFF2-40B4-BE49-F238E27FC236}">
              <a16:creationId xmlns:a16="http://schemas.microsoft.com/office/drawing/2014/main" id="{00000000-0008-0000-0F00-00008F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2" name="テキスト ボックス 911">
          <a:extLst>
            <a:ext uri="{FF2B5EF4-FFF2-40B4-BE49-F238E27FC236}">
              <a16:creationId xmlns:a16="http://schemas.microsoft.com/office/drawing/2014/main" id="{00000000-0008-0000-0F00-000090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3" name="直線コネクタ 912">
          <a:extLst>
            <a:ext uri="{FF2B5EF4-FFF2-40B4-BE49-F238E27FC236}">
              <a16:creationId xmlns:a16="http://schemas.microsoft.com/office/drawing/2014/main" id="{00000000-0008-0000-0F00-000091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4" name="テキスト ボックス 913">
          <a:extLst>
            <a:ext uri="{FF2B5EF4-FFF2-40B4-BE49-F238E27FC236}">
              <a16:creationId xmlns:a16="http://schemas.microsoft.com/office/drawing/2014/main" id="{00000000-0008-0000-0F00-000092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a:extLst>
            <a:ext uri="{FF2B5EF4-FFF2-40B4-BE49-F238E27FC236}">
              <a16:creationId xmlns:a16="http://schemas.microsoft.com/office/drawing/2014/main" id="{00000000-0008-0000-0F00-000093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a:extLst>
            <a:ext uri="{FF2B5EF4-FFF2-40B4-BE49-F238E27FC236}">
              <a16:creationId xmlns:a16="http://schemas.microsoft.com/office/drawing/2014/main" id="{00000000-0008-0000-0F00-000094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a:extLst>
            <a:ext uri="{FF2B5EF4-FFF2-40B4-BE49-F238E27FC236}">
              <a16:creationId xmlns:a16="http://schemas.microsoft.com/office/drawing/2014/main" id="{00000000-0008-0000-0F00-000095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918" name="直線コネクタ 917">
          <a:extLst>
            <a:ext uri="{FF2B5EF4-FFF2-40B4-BE49-F238E27FC236}">
              <a16:creationId xmlns:a16="http://schemas.microsoft.com/office/drawing/2014/main" id="{00000000-0008-0000-0F00-000096030000}"/>
            </a:ext>
          </a:extLst>
        </xdr:cNvPr>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919" name="【庁舎】&#10;一人当たり面積最小値テキスト">
          <a:extLst>
            <a:ext uri="{FF2B5EF4-FFF2-40B4-BE49-F238E27FC236}">
              <a16:creationId xmlns:a16="http://schemas.microsoft.com/office/drawing/2014/main" id="{00000000-0008-0000-0F00-000097030000}"/>
            </a:ext>
          </a:extLst>
        </xdr:cNvPr>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920" name="直線コネクタ 919">
          <a:extLst>
            <a:ext uri="{FF2B5EF4-FFF2-40B4-BE49-F238E27FC236}">
              <a16:creationId xmlns:a16="http://schemas.microsoft.com/office/drawing/2014/main" id="{00000000-0008-0000-0F00-000098030000}"/>
            </a:ext>
          </a:extLst>
        </xdr:cNvPr>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921" name="【庁舎】&#10;一人当たり面積最大値テキスト">
          <a:extLst>
            <a:ext uri="{FF2B5EF4-FFF2-40B4-BE49-F238E27FC236}">
              <a16:creationId xmlns:a16="http://schemas.microsoft.com/office/drawing/2014/main" id="{00000000-0008-0000-0F00-000099030000}"/>
            </a:ext>
          </a:extLst>
        </xdr:cNvPr>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922" name="直線コネクタ 921">
          <a:extLst>
            <a:ext uri="{FF2B5EF4-FFF2-40B4-BE49-F238E27FC236}">
              <a16:creationId xmlns:a16="http://schemas.microsoft.com/office/drawing/2014/main" id="{00000000-0008-0000-0F00-00009A030000}"/>
            </a:ext>
          </a:extLst>
        </xdr:cNvPr>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88916</xdr:rowOff>
    </xdr:from>
    <xdr:ext cx="469744" cy="259045"/>
    <xdr:sp macro="" textlink="">
      <xdr:nvSpPr>
        <xdr:cNvPr id="923" name="【庁舎】&#10;一人当たり面積平均値テキスト">
          <a:extLst>
            <a:ext uri="{FF2B5EF4-FFF2-40B4-BE49-F238E27FC236}">
              <a16:creationId xmlns:a16="http://schemas.microsoft.com/office/drawing/2014/main" id="{00000000-0008-0000-0F00-00009B030000}"/>
            </a:ext>
          </a:extLst>
        </xdr:cNvPr>
        <xdr:cNvSpPr txBox="1"/>
      </xdr:nvSpPr>
      <xdr:spPr>
        <a:xfrm>
          <a:off x="22199600" y="18091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924" name="フローチャート: 判断 923">
          <a:extLst>
            <a:ext uri="{FF2B5EF4-FFF2-40B4-BE49-F238E27FC236}">
              <a16:creationId xmlns:a16="http://schemas.microsoft.com/office/drawing/2014/main" id="{00000000-0008-0000-0F00-00009C030000}"/>
            </a:ext>
          </a:extLst>
        </xdr:cNvPr>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925" name="フローチャート: 判断 924">
          <a:extLst>
            <a:ext uri="{FF2B5EF4-FFF2-40B4-BE49-F238E27FC236}">
              <a16:creationId xmlns:a16="http://schemas.microsoft.com/office/drawing/2014/main" id="{00000000-0008-0000-0F00-00009D030000}"/>
            </a:ext>
          </a:extLst>
        </xdr:cNvPr>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926" name="フローチャート: 判断 925">
          <a:extLst>
            <a:ext uri="{FF2B5EF4-FFF2-40B4-BE49-F238E27FC236}">
              <a16:creationId xmlns:a16="http://schemas.microsoft.com/office/drawing/2014/main" id="{00000000-0008-0000-0F00-00009E030000}"/>
            </a:ext>
          </a:extLst>
        </xdr:cNvPr>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927" name="フローチャート: 判断 926">
          <a:extLst>
            <a:ext uri="{FF2B5EF4-FFF2-40B4-BE49-F238E27FC236}">
              <a16:creationId xmlns:a16="http://schemas.microsoft.com/office/drawing/2014/main" id="{00000000-0008-0000-0F00-00009F030000}"/>
            </a:ext>
          </a:extLst>
        </xdr:cNvPr>
        <xdr:cNvSpPr/>
      </xdr:nvSpPr>
      <xdr:spPr>
        <a:xfrm>
          <a:off x="19494500" y="181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928" name="フローチャート: 判断 927">
          <a:extLst>
            <a:ext uri="{FF2B5EF4-FFF2-40B4-BE49-F238E27FC236}">
              <a16:creationId xmlns:a16="http://schemas.microsoft.com/office/drawing/2014/main" id="{00000000-0008-0000-0F00-0000A0030000}"/>
            </a:ext>
          </a:extLst>
        </xdr:cNvPr>
        <xdr:cNvSpPr/>
      </xdr:nvSpPr>
      <xdr:spPr>
        <a:xfrm>
          <a:off x="18605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0000000-0008-0000-0F00-0000A1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0000000-0008-0000-0F00-0000A2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0000000-0008-0000-0F00-0000A3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0000000-0008-0000-0F00-0000A4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F00-0000A5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27939</xdr:rowOff>
    </xdr:from>
    <xdr:to>
      <xdr:col>116</xdr:col>
      <xdr:colOff>114300</xdr:colOff>
      <xdr:row>103</xdr:row>
      <xdr:rowOff>129539</xdr:rowOff>
    </xdr:to>
    <xdr:sp macro="" textlink="">
      <xdr:nvSpPr>
        <xdr:cNvPr id="934" name="楕円 933">
          <a:extLst>
            <a:ext uri="{FF2B5EF4-FFF2-40B4-BE49-F238E27FC236}">
              <a16:creationId xmlns:a16="http://schemas.microsoft.com/office/drawing/2014/main" id="{00000000-0008-0000-0F00-0000A6030000}"/>
            </a:ext>
          </a:extLst>
        </xdr:cNvPr>
        <xdr:cNvSpPr/>
      </xdr:nvSpPr>
      <xdr:spPr>
        <a:xfrm>
          <a:off x="22110700" y="1768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50816</xdr:rowOff>
    </xdr:from>
    <xdr:ext cx="469744" cy="259045"/>
    <xdr:sp macro="" textlink="">
      <xdr:nvSpPr>
        <xdr:cNvPr id="935" name="【庁舎】&#10;一人当たり面積該当値テキスト">
          <a:extLst>
            <a:ext uri="{FF2B5EF4-FFF2-40B4-BE49-F238E27FC236}">
              <a16:creationId xmlns:a16="http://schemas.microsoft.com/office/drawing/2014/main" id="{00000000-0008-0000-0F00-0000A7030000}"/>
            </a:ext>
          </a:extLst>
        </xdr:cNvPr>
        <xdr:cNvSpPr txBox="1"/>
      </xdr:nvSpPr>
      <xdr:spPr>
        <a:xfrm>
          <a:off x="22199600" y="17538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40639</xdr:rowOff>
    </xdr:from>
    <xdr:to>
      <xdr:col>112</xdr:col>
      <xdr:colOff>38100</xdr:colOff>
      <xdr:row>103</xdr:row>
      <xdr:rowOff>142239</xdr:rowOff>
    </xdr:to>
    <xdr:sp macro="" textlink="">
      <xdr:nvSpPr>
        <xdr:cNvPr id="936" name="楕円 935">
          <a:extLst>
            <a:ext uri="{FF2B5EF4-FFF2-40B4-BE49-F238E27FC236}">
              <a16:creationId xmlns:a16="http://schemas.microsoft.com/office/drawing/2014/main" id="{00000000-0008-0000-0F00-0000A8030000}"/>
            </a:ext>
          </a:extLst>
        </xdr:cNvPr>
        <xdr:cNvSpPr/>
      </xdr:nvSpPr>
      <xdr:spPr>
        <a:xfrm>
          <a:off x="21272500" y="1769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78739</xdr:rowOff>
    </xdr:from>
    <xdr:to>
      <xdr:col>116</xdr:col>
      <xdr:colOff>63500</xdr:colOff>
      <xdr:row>103</xdr:row>
      <xdr:rowOff>91439</xdr:rowOff>
    </xdr:to>
    <xdr:cxnSp macro="">
      <xdr:nvCxnSpPr>
        <xdr:cNvPr id="937" name="直線コネクタ 936">
          <a:extLst>
            <a:ext uri="{FF2B5EF4-FFF2-40B4-BE49-F238E27FC236}">
              <a16:creationId xmlns:a16="http://schemas.microsoft.com/office/drawing/2014/main" id="{00000000-0008-0000-0F00-0000A9030000}"/>
            </a:ext>
          </a:extLst>
        </xdr:cNvPr>
        <xdr:cNvCxnSpPr/>
      </xdr:nvCxnSpPr>
      <xdr:spPr>
        <a:xfrm flipV="1">
          <a:off x="21323300" y="17738089"/>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59689</xdr:rowOff>
    </xdr:from>
    <xdr:to>
      <xdr:col>107</xdr:col>
      <xdr:colOff>101600</xdr:colOff>
      <xdr:row>103</xdr:row>
      <xdr:rowOff>161289</xdr:rowOff>
    </xdr:to>
    <xdr:sp macro="" textlink="">
      <xdr:nvSpPr>
        <xdr:cNvPr id="938" name="楕円 937">
          <a:extLst>
            <a:ext uri="{FF2B5EF4-FFF2-40B4-BE49-F238E27FC236}">
              <a16:creationId xmlns:a16="http://schemas.microsoft.com/office/drawing/2014/main" id="{00000000-0008-0000-0F00-0000AA030000}"/>
            </a:ext>
          </a:extLst>
        </xdr:cNvPr>
        <xdr:cNvSpPr/>
      </xdr:nvSpPr>
      <xdr:spPr>
        <a:xfrm>
          <a:off x="20383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91439</xdr:rowOff>
    </xdr:from>
    <xdr:to>
      <xdr:col>111</xdr:col>
      <xdr:colOff>177800</xdr:colOff>
      <xdr:row>103</xdr:row>
      <xdr:rowOff>110489</xdr:rowOff>
    </xdr:to>
    <xdr:cxnSp macro="">
      <xdr:nvCxnSpPr>
        <xdr:cNvPr id="939" name="直線コネクタ 938">
          <a:extLst>
            <a:ext uri="{FF2B5EF4-FFF2-40B4-BE49-F238E27FC236}">
              <a16:creationId xmlns:a16="http://schemas.microsoft.com/office/drawing/2014/main" id="{00000000-0008-0000-0F00-0000AB030000}"/>
            </a:ext>
          </a:extLst>
        </xdr:cNvPr>
        <xdr:cNvCxnSpPr/>
      </xdr:nvCxnSpPr>
      <xdr:spPr>
        <a:xfrm flipV="1">
          <a:off x="20434300" y="177507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76200</xdr:rowOff>
    </xdr:from>
    <xdr:to>
      <xdr:col>102</xdr:col>
      <xdr:colOff>165100</xdr:colOff>
      <xdr:row>104</xdr:row>
      <xdr:rowOff>6350</xdr:rowOff>
    </xdr:to>
    <xdr:sp macro="" textlink="">
      <xdr:nvSpPr>
        <xdr:cNvPr id="940" name="楕円 939">
          <a:extLst>
            <a:ext uri="{FF2B5EF4-FFF2-40B4-BE49-F238E27FC236}">
              <a16:creationId xmlns:a16="http://schemas.microsoft.com/office/drawing/2014/main" id="{00000000-0008-0000-0F00-0000AC030000}"/>
            </a:ext>
          </a:extLst>
        </xdr:cNvPr>
        <xdr:cNvSpPr/>
      </xdr:nvSpPr>
      <xdr:spPr>
        <a:xfrm>
          <a:off x="19494500" y="1773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110489</xdr:rowOff>
    </xdr:from>
    <xdr:to>
      <xdr:col>107</xdr:col>
      <xdr:colOff>50800</xdr:colOff>
      <xdr:row>103</xdr:row>
      <xdr:rowOff>127000</xdr:rowOff>
    </xdr:to>
    <xdr:cxnSp macro="">
      <xdr:nvCxnSpPr>
        <xdr:cNvPr id="941" name="直線コネクタ 940">
          <a:extLst>
            <a:ext uri="{FF2B5EF4-FFF2-40B4-BE49-F238E27FC236}">
              <a16:creationId xmlns:a16="http://schemas.microsoft.com/office/drawing/2014/main" id="{00000000-0008-0000-0F00-0000AD030000}"/>
            </a:ext>
          </a:extLst>
        </xdr:cNvPr>
        <xdr:cNvCxnSpPr/>
      </xdr:nvCxnSpPr>
      <xdr:spPr>
        <a:xfrm flipV="1">
          <a:off x="19545300" y="17769839"/>
          <a:ext cx="8890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88900</xdr:rowOff>
    </xdr:from>
    <xdr:to>
      <xdr:col>98</xdr:col>
      <xdr:colOff>38100</xdr:colOff>
      <xdr:row>104</xdr:row>
      <xdr:rowOff>19050</xdr:rowOff>
    </xdr:to>
    <xdr:sp macro="" textlink="">
      <xdr:nvSpPr>
        <xdr:cNvPr id="942" name="楕円 941">
          <a:extLst>
            <a:ext uri="{FF2B5EF4-FFF2-40B4-BE49-F238E27FC236}">
              <a16:creationId xmlns:a16="http://schemas.microsoft.com/office/drawing/2014/main" id="{00000000-0008-0000-0F00-0000AE030000}"/>
            </a:ext>
          </a:extLst>
        </xdr:cNvPr>
        <xdr:cNvSpPr/>
      </xdr:nvSpPr>
      <xdr:spPr>
        <a:xfrm>
          <a:off x="18605500" y="1774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127000</xdr:rowOff>
    </xdr:from>
    <xdr:to>
      <xdr:col>102</xdr:col>
      <xdr:colOff>114300</xdr:colOff>
      <xdr:row>103</xdr:row>
      <xdr:rowOff>139700</xdr:rowOff>
    </xdr:to>
    <xdr:cxnSp macro="">
      <xdr:nvCxnSpPr>
        <xdr:cNvPr id="943" name="直線コネクタ 942">
          <a:extLst>
            <a:ext uri="{FF2B5EF4-FFF2-40B4-BE49-F238E27FC236}">
              <a16:creationId xmlns:a16="http://schemas.microsoft.com/office/drawing/2014/main" id="{00000000-0008-0000-0F00-0000AF030000}"/>
            </a:ext>
          </a:extLst>
        </xdr:cNvPr>
        <xdr:cNvCxnSpPr/>
      </xdr:nvCxnSpPr>
      <xdr:spPr>
        <a:xfrm flipV="1">
          <a:off x="18656300" y="1778635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39388</xdr:rowOff>
    </xdr:from>
    <xdr:ext cx="469744" cy="259045"/>
    <xdr:sp macro="" textlink="">
      <xdr:nvSpPr>
        <xdr:cNvPr id="944" name="n_1aveValue【庁舎】&#10;一人当たり面積">
          <a:extLst>
            <a:ext uri="{FF2B5EF4-FFF2-40B4-BE49-F238E27FC236}">
              <a16:creationId xmlns:a16="http://schemas.microsoft.com/office/drawing/2014/main" id="{00000000-0008-0000-0F00-0000B0030000}"/>
            </a:ext>
          </a:extLst>
        </xdr:cNvPr>
        <xdr:cNvSpPr txBox="1"/>
      </xdr:nvSpPr>
      <xdr:spPr>
        <a:xfrm>
          <a:off x="21075727" y="1821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945" name="n_2aveValue【庁舎】&#10;一人当たり面積">
          <a:extLst>
            <a:ext uri="{FF2B5EF4-FFF2-40B4-BE49-F238E27FC236}">
              <a16:creationId xmlns:a16="http://schemas.microsoft.com/office/drawing/2014/main" id="{00000000-0008-0000-0F00-0000B1030000}"/>
            </a:ext>
          </a:extLst>
        </xdr:cNvPr>
        <xdr:cNvSpPr txBox="1"/>
      </xdr:nvSpPr>
      <xdr:spPr>
        <a:xfrm>
          <a:off x="20199427" y="182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63516</xdr:rowOff>
    </xdr:from>
    <xdr:ext cx="469744" cy="259045"/>
    <xdr:sp macro="" textlink="">
      <xdr:nvSpPr>
        <xdr:cNvPr id="946" name="n_3aveValue【庁舎】&#10;一人当たり面積">
          <a:extLst>
            <a:ext uri="{FF2B5EF4-FFF2-40B4-BE49-F238E27FC236}">
              <a16:creationId xmlns:a16="http://schemas.microsoft.com/office/drawing/2014/main" id="{00000000-0008-0000-0F00-0000B2030000}"/>
            </a:ext>
          </a:extLst>
        </xdr:cNvPr>
        <xdr:cNvSpPr txBox="1"/>
      </xdr:nvSpPr>
      <xdr:spPr>
        <a:xfrm>
          <a:off x="19310427" y="1823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57166</xdr:rowOff>
    </xdr:from>
    <xdr:ext cx="469744" cy="259045"/>
    <xdr:sp macro="" textlink="">
      <xdr:nvSpPr>
        <xdr:cNvPr id="947" name="n_4aveValue【庁舎】&#10;一人当たり面積">
          <a:extLst>
            <a:ext uri="{FF2B5EF4-FFF2-40B4-BE49-F238E27FC236}">
              <a16:creationId xmlns:a16="http://schemas.microsoft.com/office/drawing/2014/main" id="{00000000-0008-0000-0F00-0000B3030000}"/>
            </a:ext>
          </a:extLst>
        </xdr:cNvPr>
        <xdr:cNvSpPr txBox="1"/>
      </xdr:nvSpPr>
      <xdr:spPr>
        <a:xfrm>
          <a:off x="18421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158766</xdr:rowOff>
    </xdr:from>
    <xdr:ext cx="469744" cy="259045"/>
    <xdr:sp macro="" textlink="">
      <xdr:nvSpPr>
        <xdr:cNvPr id="948" name="n_1mainValue【庁舎】&#10;一人当たり面積">
          <a:extLst>
            <a:ext uri="{FF2B5EF4-FFF2-40B4-BE49-F238E27FC236}">
              <a16:creationId xmlns:a16="http://schemas.microsoft.com/office/drawing/2014/main" id="{00000000-0008-0000-0F00-0000B4030000}"/>
            </a:ext>
          </a:extLst>
        </xdr:cNvPr>
        <xdr:cNvSpPr txBox="1"/>
      </xdr:nvSpPr>
      <xdr:spPr>
        <a:xfrm>
          <a:off x="21075727" y="17475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6366</xdr:rowOff>
    </xdr:from>
    <xdr:ext cx="469744" cy="259045"/>
    <xdr:sp macro="" textlink="">
      <xdr:nvSpPr>
        <xdr:cNvPr id="949" name="n_2mainValue【庁舎】&#10;一人当たり面積">
          <a:extLst>
            <a:ext uri="{FF2B5EF4-FFF2-40B4-BE49-F238E27FC236}">
              <a16:creationId xmlns:a16="http://schemas.microsoft.com/office/drawing/2014/main" id="{00000000-0008-0000-0F00-0000B5030000}"/>
            </a:ext>
          </a:extLst>
        </xdr:cNvPr>
        <xdr:cNvSpPr txBox="1"/>
      </xdr:nvSpPr>
      <xdr:spPr>
        <a:xfrm>
          <a:off x="20199427" y="1749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22877</xdr:rowOff>
    </xdr:from>
    <xdr:ext cx="469744" cy="259045"/>
    <xdr:sp macro="" textlink="">
      <xdr:nvSpPr>
        <xdr:cNvPr id="950" name="n_3mainValue【庁舎】&#10;一人当たり面積">
          <a:extLst>
            <a:ext uri="{FF2B5EF4-FFF2-40B4-BE49-F238E27FC236}">
              <a16:creationId xmlns:a16="http://schemas.microsoft.com/office/drawing/2014/main" id="{00000000-0008-0000-0F00-0000B6030000}"/>
            </a:ext>
          </a:extLst>
        </xdr:cNvPr>
        <xdr:cNvSpPr txBox="1"/>
      </xdr:nvSpPr>
      <xdr:spPr>
        <a:xfrm>
          <a:off x="19310427" y="17510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35577</xdr:rowOff>
    </xdr:from>
    <xdr:ext cx="469744" cy="259045"/>
    <xdr:sp macro="" textlink="">
      <xdr:nvSpPr>
        <xdr:cNvPr id="951" name="n_4mainValue【庁舎】&#10;一人当たり面積">
          <a:extLst>
            <a:ext uri="{FF2B5EF4-FFF2-40B4-BE49-F238E27FC236}">
              <a16:creationId xmlns:a16="http://schemas.microsoft.com/office/drawing/2014/main" id="{00000000-0008-0000-0F00-0000B7030000}"/>
            </a:ext>
          </a:extLst>
        </xdr:cNvPr>
        <xdr:cNvSpPr txBox="1"/>
      </xdr:nvSpPr>
      <xdr:spPr>
        <a:xfrm>
          <a:off x="18421427" y="1752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a:extLst>
            <a:ext uri="{FF2B5EF4-FFF2-40B4-BE49-F238E27FC236}">
              <a16:creationId xmlns:a16="http://schemas.microsoft.com/office/drawing/2014/main" id="{00000000-0008-0000-0F00-0000B8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a:extLst>
            <a:ext uri="{FF2B5EF4-FFF2-40B4-BE49-F238E27FC236}">
              <a16:creationId xmlns:a16="http://schemas.microsoft.com/office/drawing/2014/main" id="{00000000-0008-0000-0F00-0000B9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a:extLst>
            <a:ext uri="{FF2B5EF4-FFF2-40B4-BE49-F238E27FC236}">
              <a16:creationId xmlns:a16="http://schemas.microsoft.com/office/drawing/2014/main" id="{00000000-0008-0000-0F00-0000BA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類似団体と比較して特に有形固定資産減価償却率（以下「減価償却率」という。）が高くなっている施設は、一般廃棄物処理施設、体育館・プール、福祉施設、消防施設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である。一般廃棄物処理施設については、焼却施設が平成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年度の稼働開始から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年以上が経過しており、減価償却率が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79.1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％となった。施設の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老朽化していることから、さらなる広域処理を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検討する。体育館・プールについては、その殆どが建築から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年以上経過しているため、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減価償却率は年々上昇していた。しかし令和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年度は、旧小学校体育館の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施設が使用用途変更により体育館施設から異動となったことにより、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減価償却率が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月改訂の個別施設計画等（以下「計画等」という。）に基づき、適切な維持管理及び広域的な視点に立った統廃合も含めて検討する。福祉施設については、その殆どが建築から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年以上経過しているため、減価償却率が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76.7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％となった。計画等に基づいた維持管理を適切に進め、上昇抑制に努める。消防施設のうち消防団施設については、約半数が築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年以上経過、消防本部（消防署）については築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年以上経過しているため、減価償却率は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年々上昇していた。しかし令和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年度は、消防本部の高機能消防指令センターを更新整備したこと、新たに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地区で防火水槽を整備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ことにより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、前年度から減価償却率は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70.6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地域防災力の中核的な役割を担うことから、その活動拠点である消防団施設は計画等に基づき、建替え、大小規模修繕といった長寿命化を基本とし、消防本部（消防署）については、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将来的には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移転も含めて検討する。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庁舎については、八千代を除く各支所が築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年以上経過しているため、減価償却率は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58.7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％となった。今後は各支所機能を周辺の文化施設などに移転し、庁舎は廃止していく予定である。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お、保健センター・保健所、福祉施設を除いた類型全てにおいて、一人当たり面積が類似団体と比較して高くなっているが、維持管理に係る経費の増加に留意しつつ、引き続き、各類型のサービスに積極的に取り組んで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広島県安芸高田市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26,611
25,538
537.71
21,432,473
20,803,166
523,873
12,223,693
20,137,742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62.9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である基準財政収入額、分母である基準財政需要額がともに増加したため、財政力指数は前年度と同数値となった。人口減少・少子高齢化の課題に対して施策を展開しているが、財政基盤は依然として脆弱であり、類似団体平均を下回っている。市税徴収率の向上、ふるさと納税の推進等による自主財源の拡充に取り組むとともに、行政の効率化に努めることで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22860</xdr:rowOff>
    </xdr:from>
    <xdr:to>
      <xdr:col>23</xdr:col>
      <xdr:colOff>133350</xdr:colOff>
      <xdr:row>43</xdr:row>
      <xdr:rowOff>22860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3952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22860</xdr:rowOff>
    </xdr:from>
    <xdr:to>
      <xdr:col>19</xdr:col>
      <xdr:colOff>133350</xdr:colOff>
      <xdr:row>43</xdr:row>
      <xdr:rowOff>46990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3225800" y="73952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46990</xdr:rowOff>
    </xdr:from>
    <xdr:to>
      <xdr:col>15</xdr:col>
      <xdr:colOff>82550</xdr:colOff>
      <xdr:row>43</xdr:row>
      <xdr:rowOff>46990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419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46990</xdr:rowOff>
    </xdr:from>
    <xdr:to>
      <xdr:col>11</xdr:col>
      <xdr:colOff>31750</xdr:colOff>
      <xdr:row>43</xdr:row>
      <xdr:rowOff>71120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4193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143510</xdr:rowOff>
    </xdr:from>
    <xdr:to>
      <xdr:col>23</xdr:col>
      <xdr:colOff>184150</xdr:colOff>
      <xdr:row>43</xdr:row>
      <xdr:rowOff>73660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115587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31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143510</xdr:rowOff>
    </xdr:from>
    <xdr:to>
      <xdr:col>19</xdr:col>
      <xdr:colOff>184150</xdr:colOff>
      <xdr:row>43</xdr:row>
      <xdr:rowOff>73660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58437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3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167640</xdr:rowOff>
    </xdr:from>
    <xdr:to>
      <xdr:col>15</xdr:col>
      <xdr:colOff>133350</xdr:colOff>
      <xdr:row>43</xdr:row>
      <xdr:rowOff>97790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82567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167640</xdr:rowOff>
    </xdr:from>
    <xdr:to>
      <xdr:col>11</xdr:col>
      <xdr:colOff>82550</xdr:colOff>
      <xdr:row>43</xdr:row>
      <xdr:rowOff>97790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82567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20320</xdr:rowOff>
    </xdr:from>
    <xdr:to>
      <xdr:col>7</xdr:col>
      <xdr:colOff>31750</xdr:colOff>
      <xdr:row>43</xdr:row>
      <xdr:rowOff>121920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106697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分母となる経常一般財源が増加したため、経常収支比率が</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ポイント減少した。地方税である法人市民税、固定資産税の増額や、合併当初の大型事業の償還が完了したことによる公債費の減少等が経常収支比率の改善要因となった。</a:t>
          </a:r>
        </a:p>
        <a:p>
          <a:r>
            <a:rPr kumimoji="1" lang="ja-JP" altLang="en-US" sz="1300">
              <a:latin typeface="ＭＳ Ｐゴシック" panose="020B0600070205080204" pitchFamily="50" charset="-128"/>
              <a:ea typeface="ＭＳ Ｐゴシック" panose="020B0600070205080204" pitchFamily="50" charset="-128"/>
            </a:rPr>
            <a:t>　経常収支比率は</a:t>
          </a:r>
          <a:r>
            <a:rPr kumimoji="1" lang="en-US" altLang="ja-JP" sz="1300">
              <a:latin typeface="ＭＳ Ｐゴシック" panose="020B0600070205080204" pitchFamily="50" charset="-128"/>
              <a:ea typeface="ＭＳ Ｐゴシック" panose="020B0600070205080204" pitchFamily="50" charset="-128"/>
            </a:rPr>
            <a:t>92.1</a:t>
          </a:r>
          <a:r>
            <a:rPr kumimoji="1" lang="ja-JP" altLang="en-US" sz="1300">
              <a:latin typeface="ＭＳ Ｐゴシック" panose="020B0600070205080204" pitchFamily="50" charset="-128"/>
              <a:ea typeface="ＭＳ Ｐゴシック" panose="020B0600070205080204" pitchFamily="50" charset="-128"/>
            </a:rPr>
            <a:t>％となり、類似団体平均よりも</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ポイント低い値となった。普通交付税の減少による経常一般財源への影響は大きいため、歳入に見合った歳出経常一般財源の規模となるよう更なる削減を図る。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63319</xdr:rowOff>
    </xdr:from>
    <xdr:to>
      <xdr:col>23</xdr:col>
      <xdr:colOff>133350</xdr:colOff>
      <xdr:row>60</xdr:row>
      <xdr:rowOff>142603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350319"/>
          <a:ext cx="8382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114119</xdr:rowOff>
    </xdr:from>
    <xdr:to>
      <xdr:col>19</xdr:col>
      <xdr:colOff>133350</xdr:colOff>
      <xdr:row>60</xdr:row>
      <xdr:rowOff>142603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229669"/>
          <a:ext cx="889000" cy="19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131190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75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114119</xdr:rowOff>
    </xdr:from>
    <xdr:to>
      <xdr:col>15</xdr:col>
      <xdr:colOff>82550</xdr:colOff>
      <xdr:row>60</xdr:row>
      <xdr:rowOff>87449</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229669"/>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87449</xdr:rowOff>
    </xdr:from>
    <xdr:to>
      <xdr:col>11</xdr:col>
      <xdr:colOff>31750</xdr:colOff>
      <xdr:row>61</xdr:row>
      <xdr:rowOff>102144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74449"/>
          <a:ext cx="889000" cy="18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138084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8000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12519</xdr:rowOff>
    </xdr:from>
    <xdr:to>
      <xdr:col>23</xdr:col>
      <xdr:colOff>184150</xdr:colOff>
      <xdr:row>60</xdr:row>
      <xdr:rowOff>114119</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9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29046</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144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91803</xdr:rowOff>
    </xdr:from>
    <xdr:to>
      <xdr:col>19</xdr:col>
      <xdr:colOff>184150</xdr:colOff>
      <xdr:row>61</xdr:row>
      <xdr:rowOff>21953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6730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651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63319</xdr:rowOff>
    </xdr:from>
    <xdr:to>
      <xdr:col>15</xdr:col>
      <xdr:colOff>133350</xdr:colOff>
      <xdr:row>59</xdr:row>
      <xdr:rowOff>164919</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149696</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265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36649</xdr:rowOff>
    </xdr:from>
    <xdr:to>
      <xdr:col>11</xdr:col>
      <xdr:colOff>82550</xdr:colOff>
      <xdr:row>60</xdr:row>
      <xdr:rowOff>138249</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2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123026</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51344</xdr:rowOff>
    </xdr:from>
    <xdr:to>
      <xdr:col>7</xdr:col>
      <xdr:colOff>31750</xdr:colOff>
      <xdr:row>61</xdr:row>
      <xdr:rowOff>152944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0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137721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9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[258,742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分子である職員給決算額が前年度よりも増加したが、物件費決算額が前年度よりも減少したため、人口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人当たりの決算額は減少した。類似団体平均を上回っている状況は変わっていないため、今後も人口減少の抑制を図り、第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次定員適正化計画に基づく職員数の適正管理の徹底とともに、公共施設等総合管理計画に基づく施設の統廃合等による物件費等の削減に努める。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130274</xdr:rowOff>
    </xdr:from>
    <xdr:to>
      <xdr:col>23</xdr:col>
      <xdr:colOff>133350</xdr:colOff>
      <xdr:row>82</xdr:row>
      <xdr:rowOff>148489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114800" y="14189174"/>
          <a:ext cx="838200" cy="1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1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123937</xdr:rowOff>
    </xdr:from>
    <xdr:to>
      <xdr:col>19</xdr:col>
      <xdr:colOff>133350</xdr:colOff>
      <xdr:row>82</xdr:row>
      <xdr:rowOff>148489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182837"/>
          <a:ext cx="889000" cy="2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113116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2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115708</xdr:rowOff>
    </xdr:from>
    <xdr:to>
      <xdr:col>15</xdr:col>
      <xdr:colOff>82550</xdr:colOff>
      <xdr:row>82</xdr:row>
      <xdr:rowOff>123937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174608"/>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101582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1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82107</xdr:rowOff>
    </xdr:from>
    <xdr:to>
      <xdr:col>11</xdr:col>
      <xdr:colOff>31750</xdr:colOff>
      <xdr:row>82</xdr:row>
      <xdr:rowOff>115708</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141007"/>
          <a:ext cx="889000" cy="3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81455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53342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79474</xdr:rowOff>
    </xdr:from>
    <xdr:to>
      <xdr:col>23</xdr:col>
      <xdr:colOff>184150</xdr:colOff>
      <xdr:row>83</xdr:row>
      <xdr:rowOff>9624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13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51551</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110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97689</xdr:rowOff>
    </xdr:from>
    <xdr:to>
      <xdr:col>19</xdr:col>
      <xdr:colOff>184150</xdr:colOff>
      <xdr:row>83</xdr:row>
      <xdr:rowOff>27839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15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12616</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242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73137</xdr:rowOff>
    </xdr:from>
    <xdr:to>
      <xdr:col>15</xdr:col>
      <xdr:colOff>133350</xdr:colOff>
      <xdr:row>83</xdr:row>
      <xdr:rowOff>3287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13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159514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218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64908</xdr:rowOff>
    </xdr:from>
    <xdr:to>
      <xdr:col>11</xdr:col>
      <xdr:colOff>82550</xdr:colOff>
      <xdr:row>82</xdr:row>
      <xdr:rowOff>166508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12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151285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21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31307</xdr:rowOff>
    </xdr:from>
    <xdr:to>
      <xdr:col>7</xdr:col>
      <xdr:colOff>31750</xdr:colOff>
      <xdr:row>82</xdr:row>
      <xdr:rowOff>132907</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9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117684</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176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ラスパイレス指数は前年度と同数値の</a:t>
          </a:r>
          <a:r>
            <a:rPr kumimoji="1" lang="en-US" altLang="ja-JP" sz="1300">
              <a:latin typeface="ＭＳ Ｐゴシック" panose="020B0600070205080204" pitchFamily="50" charset="-128"/>
              <a:ea typeface="ＭＳ Ｐゴシック" panose="020B0600070205080204" pitchFamily="50" charset="-128"/>
            </a:rPr>
            <a:t>99.2</a:t>
          </a:r>
          <a:r>
            <a:rPr kumimoji="1" lang="ja-JP" altLang="en-US" sz="1300">
              <a:latin typeface="ＭＳ Ｐゴシック" panose="020B0600070205080204" pitchFamily="50" charset="-128"/>
              <a:ea typeface="ＭＳ Ｐゴシック" panose="020B0600070205080204" pitchFamily="50" charset="-128"/>
            </a:rPr>
            <a:t>となった。今後も第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次定員適正化計画に基づき、職員数の適正管理に努めるとともに、給与水準の適正化に努める。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117828</xdr:rowOff>
    </xdr:from>
    <xdr:to>
      <xdr:col>81</xdr:col>
      <xdr:colOff>44450</xdr:colOff>
      <xdr:row>87</xdr:row>
      <xdr:rowOff>117828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50339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117828</xdr:rowOff>
    </xdr:from>
    <xdr:to>
      <xdr:col>77</xdr:col>
      <xdr:colOff>44450</xdr:colOff>
      <xdr:row>88</xdr:row>
      <xdr:rowOff>40216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5033978"/>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108955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1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40216</xdr:rowOff>
    </xdr:from>
    <xdr:to>
      <xdr:col>72</xdr:col>
      <xdr:colOff>203200</xdr:colOff>
      <xdr:row>88</xdr:row>
      <xdr:rowOff>80434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51278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80434</xdr:rowOff>
    </xdr:from>
    <xdr:to>
      <xdr:col>68</xdr:col>
      <xdr:colOff>152400</xdr:colOff>
      <xdr:row>88</xdr:row>
      <xdr:rowOff>107245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516803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149172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135766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67028</xdr:rowOff>
    </xdr:from>
    <xdr:to>
      <xdr:col>81</xdr:col>
      <xdr:colOff>95250</xdr:colOff>
      <xdr:row>87</xdr:row>
      <xdr:rowOff>168628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39105</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95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67028</xdr:rowOff>
    </xdr:from>
    <xdr:to>
      <xdr:col>77</xdr:col>
      <xdr:colOff>95250</xdr:colOff>
      <xdr:row>87</xdr:row>
      <xdr:rowOff>168628</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153405</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06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160866</xdr:rowOff>
    </xdr:from>
    <xdr:to>
      <xdr:col>73</xdr:col>
      <xdr:colOff>44450</xdr:colOff>
      <xdr:row>88</xdr:row>
      <xdr:rowOff>91016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75793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29634</xdr:rowOff>
    </xdr:from>
    <xdr:to>
      <xdr:col>68</xdr:col>
      <xdr:colOff>203200</xdr:colOff>
      <xdr:row>88</xdr:row>
      <xdr:rowOff>131234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116011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56445</xdr:rowOff>
    </xdr:from>
    <xdr:to>
      <xdr:col>64</xdr:col>
      <xdr:colOff>152400</xdr:colOff>
      <xdr:row>88</xdr:row>
      <xdr:rowOff>158045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514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142822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23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人口減少によって、人口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人当たり職員数が</a:t>
          </a:r>
          <a:r>
            <a:rPr kumimoji="1" lang="en-US" altLang="ja-JP" sz="1300">
              <a:latin typeface="ＭＳ Ｐゴシック" panose="020B0600070205080204" pitchFamily="50" charset="-128"/>
              <a:ea typeface="ＭＳ Ｐゴシック" panose="020B0600070205080204" pitchFamily="50" charset="-128"/>
            </a:rPr>
            <a:t>13.19</a:t>
          </a:r>
          <a:r>
            <a:rPr kumimoji="1" lang="ja-JP" altLang="en-US" sz="1300">
              <a:latin typeface="ＭＳ Ｐゴシック" panose="020B0600070205080204" pitchFamily="50" charset="-128"/>
              <a:ea typeface="ＭＳ Ｐゴシック" panose="020B0600070205080204" pitchFamily="50" charset="-128"/>
            </a:rPr>
            <a:t>人に上昇した。職員数は第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次定員適正化計画に基づき、適正管理に努める。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155575</xdr:rowOff>
    </xdr:from>
    <xdr:to>
      <xdr:col>81</xdr:col>
      <xdr:colOff>44450</xdr:colOff>
      <xdr:row>62</xdr:row>
      <xdr:rowOff>19516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614025"/>
          <a:ext cx="838200" cy="3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140733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56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135467</xdr:rowOff>
    </xdr:from>
    <xdr:to>
      <xdr:col>77</xdr:col>
      <xdr:colOff>44450</xdr:colOff>
      <xdr:row>61</xdr:row>
      <xdr:rowOff>155575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5939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50859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166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116967</xdr:rowOff>
    </xdr:from>
    <xdr:to>
      <xdr:col>72</xdr:col>
      <xdr:colOff>203200</xdr:colOff>
      <xdr:row>61</xdr:row>
      <xdr:rowOff>135467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575417"/>
          <a:ext cx="8890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104098</xdr:rowOff>
    </xdr:from>
    <xdr:to>
      <xdr:col>68</xdr:col>
      <xdr:colOff>152400</xdr:colOff>
      <xdr:row>61</xdr:row>
      <xdr:rowOff>116967</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562548"/>
          <a:ext cx="889000" cy="1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9838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125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140166</xdr:rowOff>
    </xdr:from>
    <xdr:to>
      <xdr:col>81</xdr:col>
      <xdr:colOff>95250</xdr:colOff>
      <xdr:row>62</xdr:row>
      <xdr:rowOff>70316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59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112243</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570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104775</xdr:rowOff>
    </xdr:from>
    <xdr:to>
      <xdr:col>77</xdr:col>
      <xdr:colOff>95250</xdr:colOff>
      <xdr:row>62</xdr:row>
      <xdr:rowOff>34925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19702</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64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84667</xdr:rowOff>
    </xdr:from>
    <xdr:to>
      <xdr:col>73</xdr:col>
      <xdr:colOff>44450</xdr:colOff>
      <xdr:row>62</xdr:row>
      <xdr:rowOff>14817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171044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66167</xdr:rowOff>
    </xdr:from>
    <xdr:to>
      <xdr:col>68</xdr:col>
      <xdr:colOff>203200</xdr:colOff>
      <xdr:row>61</xdr:row>
      <xdr:rowOff>167767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52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152544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610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53298</xdr:rowOff>
    </xdr:from>
    <xdr:to>
      <xdr:col>64</xdr:col>
      <xdr:colOff>152400</xdr:colOff>
      <xdr:row>61</xdr:row>
      <xdr:rowOff>154898</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51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139675</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598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分子となる元利償還金が減少したため、実質公債費比率は</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10.9</a:t>
          </a:r>
          <a:r>
            <a:rPr kumimoji="1" lang="ja-JP" altLang="en-US" sz="1300">
              <a:latin typeface="ＭＳ Ｐゴシック" panose="020B0600070205080204" pitchFamily="50" charset="-128"/>
              <a:ea typeface="ＭＳ Ｐゴシック" panose="020B0600070205080204" pitchFamily="50" charset="-128"/>
            </a:rPr>
            <a:t>％となった。地方債発行に許可が必要となる</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％を下回っており、公債費も減少に転じている状況ではあるが、引き続き利率見直し等を行うことで数値の改善に努める。</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56197</xdr:rowOff>
    </xdr:from>
    <xdr:to>
      <xdr:col>81</xdr:col>
      <xdr:colOff>44450</xdr:colOff>
      <xdr:row>37</xdr:row>
      <xdr:rowOff>70273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6399847"/>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155169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155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70273</xdr:rowOff>
    </xdr:from>
    <xdr:to>
      <xdr:col>77</xdr:col>
      <xdr:colOff>44450</xdr:colOff>
      <xdr:row>37</xdr:row>
      <xdr:rowOff>84349</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413923"/>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84349</xdr:rowOff>
    </xdr:from>
    <xdr:to>
      <xdr:col>72</xdr:col>
      <xdr:colOff>203200</xdr:colOff>
      <xdr:row>37</xdr:row>
      <xdr:rowOff>96414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42799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96414</xdr:rowOff>
    </xdr:from>
    <xdr:to>
      <xdr:col>68</xdr:col>
      <xdr:colOff>152400</xdr:colOff>
      <xdr:row>37</xdr:row>
      <xdr:rowOff>114512</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440064"/>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89023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5397</xdr:rowOff>
    </xdr:from>
    <xdr:to>
      <xdr:col>81</xdr:col>
      <xdr:colOff>95250</xdr:colOff>
      <xdr:row>37</xdr:row>
      <xdr:rowOff>106997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34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148924</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321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19473</xdr:rowOff>
    </xdr:from>
    <xdr:to>
      <xdr:col>77</xdr:col>
      <xdr:colOff>95250</xdr:colOff>
      <xdr:row>37</xdr:row>
      <xdr:rowOff>121073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3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105850</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449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33549</xdr:rowOff>
    </xdr:from>
    <xdr:to>
      <xdr:col>73</xdr:col>
      <xdr:colOff>44450</xdr:colOff>
      <xdr:row>37</xdr:row>
      <xdr:rowOff>135149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37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119926</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463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45614</xdr:rowOff>
    </xdr:from>
    <xdr:to>
      <xdr:col>68</xdr:col>
      <xdr:colOff>203200</xdr:colOff>
      <xdr:row>37</xdr:row>
      <xdr:rowOff>147214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38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131991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475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63712</xdr:rowOff>
    </xdr:from>
    <xdr:to>
      <xdr:col>64</xdr:col>
      <xdr:colOff>152400</xdr:colOff>
      <xdr:row>37</xdr:row>
      <xdr:rowOff>165312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40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150089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49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地方債現在高や公営企業債等繰入見込額等の将来負担額が減少し、財政調整基金やふるさと応援基金をはじめとする充当可能基金が増加したことにより分子が減少したため、将来負担額は</a:t>
          </a:r>
          <a:r>
            <a:rPr kumimoji="1" lang="en-US" altLang="ja-JP" sz="1300">
              <a:latin typeface="ＭＳ Ｐゴシック" panose="020B0600070205080204" pitchFamily="50" charset="-128"/>
              <a:ea typeface="ＭＳ Ｐゴシック" panose="020B0600070205080204" pitchFamily="50" charset="-128"/>
            </a:rPr>
            <a:t>11.6</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62.9</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133392</xdr:rowOff>
    </xdr:from>
    <xdr:to>
      <xdr:col>81</xdr:col>
      <xdr:colOff>44450</xdr:colOff>
      <xdr:row>17</xdr:row>
      <xdr:rowOff>55245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876592"/>
          <a:ext cx="838200" cy="93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18136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46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55245</xdr:rowOff>
    </xdr:from>
    <xdr:to>
      <xdr:col>77</xdr:col>
      <xdr:colOff>44450</xdr:colOff>
      <xdr:row>17</xdr:row>
      <xdr:rowOff>130852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969895"/>
          <a:ext cx="889000" cy="7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130852</xdr:rowOff>
    </xdr:from>
    <xdr:to>
      <xdr:col>72</xdr:col>
      <xdr:colOff>203200</xdr:colOff>
      <xdr:row>18</xdr:row>
      <xdr:rowOff>46270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04550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41444</xdr:rowOff>
    </xdr:from>
    <xdr:to>
      <xdr:col>68</xdr:col>
      <xdr:colOff>152400</xdr:colOff>
      <xdr:row>18</xdr:row>
      <xdr:rowOff>46270</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312754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81915</xdr:rowOff>
    </xdr:from>
    <xdr:to>
      <xdr:col>68</xdr:col>
      <xdr:colOff>203200</xdr:colOff>
      <xdr:row>16</xdr:row>
      <xdr:rowOff>12065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83371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8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82592</xdr:rowOff>
    </xdr:from>
    <xdr:to>
      <xdr:col>81</xdr:col>
      <xdr:colOff>95250</xdr:colOff>
      <xdr:row>17</xdr:row>
      <xdr:rowOff>12742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82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54669</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797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4445</xdr:rowOff>
    </xdr:from>
    <xdr:to>
      <xdr:col>77</xdr:col>
      <xdr:colOff>95250</xdr:colOff>
      <xdr:row>17</xdr:row>
      <xdr:rowOff>106045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91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90822</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00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80052</xdr:rowOff>
    </xdr:from>
    <xdr:to>
      <xdr:col>73</xdr:col>
      <xdr:colOff>44450</xdr:colOff>
      <xdr:row>18</xdr:row>
      <xdr:rowOff>10202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99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166429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081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166920</xdr:rowOff>
    </xdr:from>
    <xdr:to>
      <xdr:col>68</xdr:col>
      <xdr:colOff>203200</xdr:colOff>
      <xdr:row>18</xdr:row>
      <xdr:rowOff>97070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08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81847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16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162094</xdr:rowOff>
    </xdr:from>
    <xdr:to>
      <xdr:col>64</xdr:col>
      <xdr:colOff>152400</xdr:colOff>
      <xdr:row>18</xdr:row>
      <xdr:rowOff>92244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07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77021</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16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広島県安芸高田市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26,611
25,538
537.71
21,432,473
20,803,166
523,873
12,223,693
20,137,742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62.9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分母である経常経費（人件費）充当一般財源の増加が、分母である経常一般財源等の増加より大きかったため、経常収支比率が</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25.5</a:t>
          </a:r>
          <a:r>
            <a:rPr kumimoji="1" lang="ja-JP" altLang="en-US" sz="1300">
              <a:latin typeface="ＭＳ Ｐゴシック" panose="020B0600070205080204" pitchFamily="50" charset="-128"/>
              <a:ea typeface="ＭＳ Ｐゴシック" panose="020B0600070205080204" pitchFamily="50" charset="-128"/>
            </a:rPr>
            <a:t>％となった。類似団体平均よりも高い水準となった。今後も、第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次定員適正化計画に基づき、職員の年齢構成等を考慮した新規採用を実施し、類似団体平均程度の人員になるよう職員数の適正管理に努める。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157480</xdr:rowOff>
    </xdr:from>
    <xdr:to>
      <xdr:col>24</xdr:col>
      <xdr:colOff>25400</xdr:colOff>
      <xdr:row>37</xdr:row>
      <xdr:rowOff>107950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2968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73660</xdr:rowOff>
    </xdr:from>
    <xdr:to>
      <xdr:col>19</xdr:col>
      <xdr:colOff>187325</xdr:colOff>
      <xdr:row>36</xdr:row>
      <xdr:rowOff>157480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458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73660</xdr:rowOff>
    </xdr:from>
    <xdr:to>
      <xdr:col>15</xdr:col>
      <xdr:colOff>98425</xdr:colOff>
      <xdr:row>36</xdr:row>
      <xdr:rowOff>142240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458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142240</xdr:rowOff>
    </xdr:from>
    <xdr:to>
      <xdr:col>11</xdr:col>
      <xdr:colOff>9525</xdr:colOff>
      <xdr:row>38</xdr:row>
      <xdr:rowOff>27940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1444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29227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106680</xdr:rowOff>
    </xdr:from>
    <xdr:to>
      <xdr:col>20</xdr:col>
      <xdr:colOff>38100</xdr:colOff>
      <xdr:row>37</xdr:row>
      <xdr:rowOff>36830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47007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22860</xdr:rowOff>
    </xdr:from>
    <xdr:to>
      <xdr:col>15</xdr:col>
      <xdr:colOff>149225</xdr:colOff>
      <xdr:row>36</xdr:row>
      <xdr:rowOff>124460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134637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91440</xdr:rowOff>
    </xdr:from>
    <xdr:to>
      <xdr:col>11</xdr:col>
      <xdr:colOff>60325</xdr:colOff>
      <xdr:row>37</xdr:row>
      <xdr:rowOff>21590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31767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148590</xdr:rowOff>
    </xdr:from>
    <xdr:to>
      <xdr:col>6</xdr:col>
      <xdr:colOff>171450</xdr:colOff>
      <xdr:row>38</xdr:row>
      <xdr:rowOff>78740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63517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分子である経常経費（物件費）充当一般財源が減少し、分母である経常一般財源等が増加したため、経常収支比率が</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16.1</a:t>
          </a:r>
          <a:r>
            <a:rPr kumimoji="1" lang="ja-JP" altLang="en-US" sz="1300">
              <a:latin typeface="ＭＳ Ｐゴシック" panose="020B0600070205080204" pitchFamily="50" charset="-128"/>
              <a:ea typeface="ＭＳ Ｐゴシック" panose="020B0600070205080204" pitchFamily="50" charset="-128"/>
            </a:rPr>
            <a:t>％となった。当市は保有する施設数が多いため、今後も、高い水準が続くことが想定されるが、人件費等と併せた全体経費の削減に努める。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153670</xdr:rowOff>
    </xdr:from>
    <xdr:to>
      <xdr:col>82</xdr:col>
      <xdr:colOff>107950</xdr:colOff>
      <xdr:row>18</xdr:row>
      <xdr:rowOff>73660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0683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77470</xdr:rowOff>
    </xdr:from>
    <xdr:to>
      <xdr:col>78</xdr:col>
      <xdr:colOff>69850</xdr:colOff>
      <xdr:row>18</xdr:row>
      <xdr:rowOff>73660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9212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77470</xdr:rowOff>
    </xdr:from>
    <xdr:to>
      <xdr:col>73</xdr:col>
      <xdr:colOff>180975</xdr:colOff>
      <xdr:row>17</xdr:row>
      <xdr:rowOff>168910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9921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168910</xdr:rowOff>
    </xdr:from>
    <xdr:to>
      <xdr:col>69</xdr:col>
      <xdr:colOff>92075</xdr:colOff>
      <xdr:row>18</xdr:row>
      <xdr:rowOff>20320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083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74947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22860</xdr:rowOff>
    </xdr:from>
    <xdr:to>
      <xdr:col>78</xdr:col>
      <xdr:colOff>120650</xdr:colOff>
      <xdr:row>18</xdr:row>
      <xdr:rowOff>124460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109237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95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26670</xdr:rowOff>
    </xdr:from>
    <xdr:to>
      <xdr:col>74</xdr:col>
      <xdr:colOff>31750</xdr:colOff>
      <xdr:row>17</xdr:row>
      <xdr:rowOff>128270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113047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118110</xdr:rowOff>
    </xdr:from>
    <xdr:to>
      <xdr:col>69</xdr:col>
      <xdr:colOff>142875</xdr:colOff>
      <xdr:row>18</xdr:row>
      <xdr:rowOff>48260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33037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140970</xdr:rowOff>
    </xdr:from>
    <xdr:to>
      <xdr:col>65</xdr:col>
      <xdr:colOff>53975</xdr:colOff>
      <xdr:row>18</xdr:row>
      <xdr:rowOff>71120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55897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分子である経常経費（扶助費）充当一般財源が減少し、分母である経常一般財源等が増加したため、経常収支比率が</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％となった。扶助費に係る経常収支比率は、類似団体平均を下回っているため、今後も適正水準の維持に努める。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165100</xdr:rowOff>
    </xdr:from>
    <xdr:to>
      <xdr:col>24</xdr:col>
      <xdr:colOff>25400</xdr:colOff>
      <xdr:row>55</xdr:row>
      <xdr:rowOff>6350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4234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99077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114300</xdr:rowOff>
    </xdr:from>
    <xdr:to>
      <xdr:col>19</xdr:col>
      <xdr:colOff>187325</xdr:colOff>
      <xdr:row>55</xdr:row>
      <xdr:rowOff>6350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372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114300</xdr:rowOff>
    </xdr:from>
    <xdr:to>
      <xdr:col>15</xdr:col>
      <xdr:colOff>98425</xdr:colOff>
      <xdr:row>54</xdr:row>
      <xdr:rowOff>139700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372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137177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139700</xdr:rowOff>
    </xdr:from>
    <xdr:to>
      <xdr:col>11</xdr:col>
      <xdr:colOff>9525</xdr:colOff>
      <xdr:row>55</xdr:row>
      <xdr:rowOff>57150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398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168927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114300</xdr:rowOff>
    </xdr:from>
    <xdr:to>
      <xdr:col>24</xdr:col>
      <xdr:colOff>76200</xdr:colOff>
      <xdr:row>55</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130827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127000</xdr:rowOff>
    </xdr:from>
    <xdr:to>
      <xdr:col>20</xdr:col>
      <xdr:colOff>38100</xdr:colOff>
      <xdr:row>55</xdr:row>
      <xdr:rowOff>57150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67327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5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63500</xdr:rowOff>
    </xdr:from>
    <xdr:to>
      <xdr:col>15</xdr:col>
      <xdr:colOff>149225</xdr:colOff>
      <xdr:row>54</xdr:row>
      <xdr:rowOff>165100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3827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88900</xdr:rowOff>
    </xdr:from>
    <xdr:to>
      <xdr:col>11</xdr:col>
      <xdr:colOff>60325</xdr:colOff>
      <xdr:row>55</xdr:row>
      <xdr:rowOff>19050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29227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6350</xdr:rowOff>
    </xdr:from>
    <xdr:to>
      <xdr:col>6</xdr:col>
      <xdr:colOff>171450</xdr:colOff>
      <xdr:row>55</xdr:row>
      <xdr:rowOff>107950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118127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分子である介護保険特別会計繰出金などが増加したが、分母である経常一般財源等の増加が大きかったため、経常収支比率が</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14.2</a:t>
          </a:r>
          <a:r>
            <a:rPr kumimoji="1" lang="ja-JP" altLang="en-US" sz="1300">
              <a:latin typeface="ＭＳ Ｐゴシック" panose="020B0600070205080204" pitchFamily="50" charset="-128"/>
              <a:ea typeface="ＭＳ Ｐゴシック" panose="020B0600070205080204" pitchFamily="50" charset="-128"/>
            </a:rPr>
            <a:t>％となった。</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年連続で類似団体平均を上回っているため、今後も事業精査を徹底することにより経費の縮減に努める。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58</xdr:row>
      <xdr:rowOff>29028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918700"/>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48078</xdr:rowOff>
    </xdr:from>
    <xdr:to>
      <xdr:col>78</xdr:col>
      <xdr:colOff>69850</xdr:colOff>
      <xdr:row>58</xdr:row>
      <xdr:rowOff>29028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20728"/>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48078</xdr:rowOff>
    </xdr:from>
    <xdr:to>
      <xdr:col>73</xdr:col>
      <xdr:colOff>180975</xdr:colOff>
      <xdr:row>58</xdr:row>
      <xdr:rowOff>7257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207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167822</xdr:rowOff>
    </xdr:from>
    <xdr:to>
      <xdr:col>69</xdr:col>
      <xdr:colOff>92075</xdr:colOff>
      <xdr:row>58</xdr:row>
      <xdr:rowOff>7257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9404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98170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67327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149678</xdr:rowOff>
    </xdr:from>
    <xdr:to>
      <xdr:col>78</xdr:col>
      <xdr:colOff>120650</xdr:colOff>
      <xdr:row>58</xdr:row>
      <xdr:rowOff>79828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64605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168728</xdr:rowOff>
    </xdr:from>
    <xdr:to>
      <xdr:col>74</xdr:col>
      <xdr:colOff>31750</xdr:colOff>
      <xdr:row>57</xdr:row>
      <xdr:rowOff>98878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83655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127907</xdr:rowOff>
    </xdr:from>
    <xdr:to>
      <xdr:col>69</xdr:col>
      <xdr:colOff>142875</xdr:colOff>
      <xdr:row>58</xdr:row>
      <xdr:rowOff>58057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42834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117022</xdr:rowOff>
    </xdr:from>
    <xdr:to>
      <xdr:col>65</xdr:col>
      <xdr:colOff>53975</xdr:colOff>
      <xdr:row>58</xdr:row>
      <xdr:rowOff>47172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57349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分子である経常経費（補助費等）充当一般財源が増加し、分母である経常一般財源等も増加したため、経常収支比率が</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％となった。経常収支比率は、引き続き類似団体平均を下回っているが、補助金の見直しを継続して行い、今後も適正水準の維持に努める。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xdr:rowOff>
    </xdr:from>
    <xdr:to>
      <xdr:col>82</xdr:col>
      <xdr:colOff>107950</xdr:colOff>
      <xdr:row>36</xdr:row>
      <xdr:rowOff>8128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1757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161290</xdr:rowOff>
    </xdr:from>
    <xdr:to>
      <xdr:col>78</xdr:col>
      <xdr:colOff>69850</xdr:colOff>
      <xdr:row>36</xdr:row>
      <xdr:rowOff>8128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1620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152146</xdr:rowOff>
    </xdr:from>
    <xdr:to>
      <xdr:col>73</xdr:col>
      <xdr:colOff>180975</xdr:colOff>
      <xdr:row>35</xdr:row>
      <xdr:rowOff>161290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1528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97282</xdr:rowOff>
    </xdr:from>
    <xdr:to>
      <xdr:col>69</xdr:col>
      <xdr:colOff>92075</xdr:colOff>
      <xdr:row>35</xdr:row>
      <xdr:rowOff>152146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0980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124206</xdr:rowOff>
    </xdr:from>
    <xdr:to>
      <xdr:col>82</xdr:col>
      <xdr:colOff>158750</xdr:colOff>
      <xdr:row>36</xdr:row>
      <xdr:rowOff>54356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140733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7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128778</xdr:rowOff>
    </xdr:from>
    <xdr:to>
      <xdr:col>78</xdr:col>
      <xdr:colOff>120650</xdr:colOff>
      <xdr:row>36</xdr:row>
      <xdr:rowOff>58928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69105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98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110490</xdr:rowOff>
    </xdr:from>
    <xdr:to>
      <xdr:col>74</xdr:col>
      <xdr:colOff>31750</xdr:colOff>
      <xdr:row>36</xdr:row>
      <xdr:rowOff>40640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50817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101346</xdr:rowOff>
    </xdr:from>
    <xdr:to>
      <xdr:col>69</xdr:col>
      <xdr:colOff>142875</xdr:colOff>
      <xdr:row>36</xdr:row>
      <xdr:rowOff>31496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41673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46482</xdr:rowOff>
    </xdr:from>
    <xdr:to>
      <xdr:col>65</xdr:col>
      <xdr:colOff>53975</xdr:colOff>
      <xdr:row>35</xdr:row>
      <xdr:rowOff>148082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158259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分子である経常経費（公債費）充当一般財源が減少し、分母である経常一般財源等が増加したため、経常収支比率が</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20.8</a:t>
          </a:r>
          <a:r>
            <a:rPr kumimoji="1" lang="ja-JP" altLang="en-US" sz="1300">
              <a:latin typeface="ＭＳ Ｐゴシック" panose="020B0600070205080204" pitchFamily="50" charset="-128"/>
              <a:ea typeface="ＭＳ Ｐゴシック" panose="020B0600070205080204" pitchFamily="50" charset="-128"/>
            </a:rPr>
            <a:t>％となった。これは、類似団体よりも高い水準であるが、建設事業を計画的かつ必要最低限とし、新規発債の抑制や、利率見直し等を行ったことで比率の上昇抑制ができた。</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46990</xdr:rowOff>
    </xdr:from>
    <xdr:to>
      <xdr:col>24</xdr:col>
      <xdr:colOff>25400</xdr:colOff>
      <xdr:row>75</xdr:row>
      <xdr:rowOff>85090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9057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155592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67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81280</xdr:rowOff>
    </xdr:from>
    <xdr:to>
      <xdr:col>19</xdr:col>
      <xdr:colOff>187325</xdr:colOff>
      <xdr:row>75</xdr:row>
      <xdr:rowOff>85090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9400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81280</xdr:rowOff>
    </xdr:from>
    <xdr:to>
      <xdr:col>15</xdr:col>
      <xdr:colOff>98425</xdr:colOff>
      <xdr:row>75</xdr:row>
      <xdr:rowOff>98425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94003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98425</xdr:rowOff>
    </xdr:from>
    <xdr:to>
      <xdr:col>11</xdr:col>
      <xdr:colOff>9525</xdr:colOff>
      <xdr:row>75</xdr:row>
      <xdr:rowOff>149861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957175"/>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167640</xdr:rowOff>
    </xdr:from>
    <xdr:to>
      <xdr:col>24</xdr:col>
      <xdr:colOff>76200</xdr:colOff>
      <xdr:row>75</xdr:row>
      <xdr:rowOff>97790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139717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27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34290</xdr:rowOff>
    </xdr:from>
    <xdr:to>
      <xdr:col>20</xdr:col>
      <xdr:colOff>38100</xdr:colOff>
      <xdr:row>75</xdr:row>
      <xdr:rowOff>135890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120666</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79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30480</xdr:rowOff>
    </xdr:from>
    <xdr:to>
      <xdr:col>15</xdr:col>
      <xdr:colOff>149225</xdr:colOff>
      <xdr:row>75</xdr:row>
      <xdr:rowOff>132080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116857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7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47625</xdr:rowOff>
    </xdr:from>
    <xdr:to>
      <xdr:col>11</xdr:col>
      <xdr:colOff>60325</xdr:colOff>
      <xdr:row>75</xdr:row>
      <xdr:rowOff>149225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9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134002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9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99060</xdr:rowOff>
    </xdr:from>
    <xdr:to>
      <xdr:col>6</xdr:col>
      <xdr:colOff>171450</xdr:colOff>
      <xdr:row>76</xdr:row>
      <xdr:rowOff>29211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13988</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04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公債費以外の経常収支比率は、引き続き類似団体平均を下回っているため、今後も適正水準の維持に努める。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72137</xdr:rowOff>
    </xdr:from>
    <xdr:to>
      <xdr:col>82</xdr:col>
      <xdr:colOff>107950</xdr:colOff>
      <xdr:row>76</xdr:row>
      <xdr:rowOff>85852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102337"/>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1270</xdr:rowOff>
    </xdr:from>
    <xdr:to>
      <xdr:col>78</xdr:col>
      <xdr:colOff>69850</xdr:colOff>
      <xdr:row>76</xdr:row>
      <xdr:rowOff>85852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860020"/>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1270</xdr:rowOff>
    </xdr:from>
    <xdr:to>
      <xdr:col>73</xdr:col>
      <xdr:colOff>180975</xdr:colOff>
      <xdr:row>75</xdr:row>
      <xdr:rowOff>152146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860020"/>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152146</xdr:rowOff>
    </xdr:from>
    <xdr:to>
      <xdr:col>69</xdr:col>
      <xdr:colOff>92075</xdr:colOff>
      <xdr:row>76</xdr:row>
      <xdr:rowOff>104139</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010896"/>
          <a:ext cx="8890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21337</xdr:rowOff>
    </xdr:from>
    <xdr:to>
      <xdr:col>82</xdr:col>
      <xdr:colOff>158750</xdr:colOff>
      <xdr:row>76</xdr:row>
      <xdr:rowOff>122937</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37863</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896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35052</xdr:rowOff>
    </xdr:from>
    <xdr:to>
      <xdr:col>78</xdr:col>
      <xdr:colOff>120650</xdr:colOff>
      <xdr:row>76</xdr:row>
      <xdr:rowOff>136652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146829</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83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121920</xdr:rowOff>
    </xdr:from>
    <xdr:to>
      <xdr:col>74</xdr:col>
      <xdr:colOff>31750</xdr:colOff>
      <xdr:row>75</xdr:row>
      <xdr:rowOff>52070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62247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101346</xdr:rowOff>
    </xdr:from>
    <xdr:to>
      <xdr:col>69</xdr:col>
      <xdr:colOff>142875</xdr:colOff>
      <xdr:row>76</xdr:row>
      <xdr:rowOff>31496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41673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165117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広島県安芸高田市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11600</xdr:rowOff>
    </xdr:from>
    <xdr:to>
      <xdr:col>29</xdr:col>
      <xdr:colOff>127000</xdr:colOff>
      <xdr:row>16</xdr:row>
      <xdr:rowOff>73508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02425"/>
          <a:ext cx="647700" cy="619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92266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8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73508</xdr:rowOff>
    </xdr:from>
    <xdr:to>
      <xdr:col>26</xdr:col>
      <xdr:colOff>50800</xdr:colOff>
      <xdr:row>16</xdr:row>
      <xdr:rowOff>83000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864333"/>
          <a:ext cx="698500" cy="9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83000</xdr:rowOff>
    </xdr:from>
    <xdr:to>
      <xdr:col>22</xdr:col>
      <xdr:colOff>114300</xdr:colOff>
      <xdr:row>16</xdr:row>
      <xdr:rowOff>121394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873825"/>
          <a:ext cx="698500" cy="38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121394</xdr:rowOff>
    </xdr:from>
    <xdr:to>
      <xdr:col>18</xdr:col>
      <xdr:colOff>177800</xdr:colOff>
      <xdr:row>16</xdr:row>
      <xdr:rowOff>126227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12219"/>
          <a:ext cx="698500" cy="48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136310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168597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132250</xdr:rowOff>
    </xdr:from>
    <xdr:to>
      <xdr:col>29</xdr:col>
      <xdr:colOff>177800</xdr:colOff>
      <xdr:row>16</xdr:row>
      <xdr:rowOff>62400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51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148777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9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22708</xdr:rowOff>
    </xdr:from>
    <xdr:to>
      <xdr:col>26</xdr:col>
      <xdr:colOff>101600</xdr:colOff>
      <xdr:row>16</xdr:row>
      <xdr:rowOff>124308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13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134485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82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32200</xdr:rowOff>
    </xdr:from>
    <xdr:to>
      <xdr:col>22</xdr:col>
      <xdr:colOff>165100</xdr:colOff>
      <xdr:row>16</xdr:row>
      <xdr:rowOff>133800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23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143977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9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70594</xdr:rowOff>
    </xdr:from>
    <xdr:to>
      <xdr:col>19</xdr:col>
      <xdr:colOff>38100</xdr:colOff>
      <xdr:row>17</xdr:row>
      <xdr:rowOff>744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61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10921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30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75427</xdr:rowOff>
    </xdr:from>
    <xdr:to>
      <xdr:col>15</xdr:col>
      <xdr:colOff>101600</xdr:colOff>
      <xdr:row>17</xdr:row>
      <xdr:rowOff>5577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66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15754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3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11240</xdr:rowOff>
    </xdr:from>
    <xdr:to>
      <xdr:col>29</xdr:col>
      <xdr:colOff>127000</xdr:colOff>
      <xdr:row>38</xdr:row>
      <xdr:rowOff>25649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7478840"/>
          <a:ext cx="647700" cy="144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10425</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478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340561</xdr:rowOff>
    </xdr:from>
    <xdr:to>
      <xdr:col>26</xdr:col>
      <xdr:colOff>50800</xdr:colOff>
      <xdr:row>38</xdr:row>
      <xdr:rowOff>11240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4305300" y="7465261"/>
          <a:ext cx="698500" cy="135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87913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55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340561</xdr:rowOff>
    </xdr:from>
    <xdr:to>
      <xdr:col>22</xdr:col>
      <xdr:colOff>114300</xdr:colOff>
      <xdr:row>38</xdr:row>
      <xdr:rowOff>9300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465261"/>
          <a:ext cx="698500" cy="11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91411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342694</xdr:rowOff>
    </xdr:from>
    <xdr:to>
      <xdr:col>18</xdr:col>
      <xdr:colOff>177800</xdr:colOff>
      <xdr:row>38</xdr:row>
      <xdr:rowOff>9300</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a:off x="2908300" y="7467394"/>
          <a:ext cx="698500" cy="95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97076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94843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56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317749</xdr:rowOff>
    </xdr:from>
    <xdr:to>
      <xdr:col>29</xdr:col>
      <xdr:colOff>177800</xdr:colOff>
      <xdr:row>38</xdr:row>
      <xdr:rowOff>76449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42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162826</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287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303340</xdr:rowOff>
    </xdr:from>
    <xdr:to>
      <xdr:col>26</xdr:col>
      <xdr:colOff>101600</xdr:colOff>
      <xdr:row>38</xdr:row>
      <xdr:rowOff>62040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28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72217</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196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289761</xdr:rowOff>
    </xdr:from>
    <xdr:to>
      <xdr:col>22</xdr:col>
      <xdr:colOff>165100</xdr:colOff>
      <xdr:row>38</xdr:row>
      <xdr:rowOff>48461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14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58638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18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301400</xdr:rowOff>
    </xdr:from>
    <xdr:to>
      <xdr:col>19</xdr:col>
      <xdr:colOff>38100</xdr:colOff>
      <xdr:row>38</xdr:row>
      <xdr:rowOff>60100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26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70277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1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291894</xdr:rowOff>
    </xdr:from>
    <xdr:to>
      <xdr:col>15</xdr:col>
      <xdr:colOff>101600</xdr:colOff>
      <xdr:row>38</xdr:row>
      <xdr:rowOff>50594</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16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60771</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185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広島県安芸高田市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26,611
25,538
537.71
21,432,473
20,803,166
523,873
12,223,693
20,137,742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62.9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133092</xdr:rowOff>
    </xdr:from>
    <xdr:to>
      <xdr:col>24</xdr:col>
      <xdr:colOff>63500</xdr:colOff>
      <xdr:row>35</xdr:row>
      <xdr:rowOff>113128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62392"/>
          <a:ext cx="838200" cy="15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22521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94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113128</xdr:rowOff>
    </xdr:from>
    <xdr:to>
      <xdr:col>19</xdr:col>
      <xdr:colOff>177800</xdr:colOff>
      <xdr:row>35</xdr:row>
      <xdr:rowOff>113912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13878"/>
          <a:ext cx="889000" cy="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161826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113912</xdr:rowOff>
    </xdr:from>
    <xdr:to>
      <xdr:col>15</xdr:col>
      <xdr:colOff>50800</xdr:colOff>
      <xdr:row>35</xdr:row>
      <xdr:rowOff>150303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14662"/>
          <a:ext cx="889000" cy="3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169380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73373</xdr:rowOff>
    </xdr:from>
    <xdr:to>
      <xdr:col>10</xdr:col>
      <xdr:colOff>114300</xdr:colOff>
      <xdr:row>35</xdr:row>
      <xdr:rowOff>150303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074123"/>
          <a:ext cx="889000" cy="76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46350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150461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82292</xdr:rowOff>
    </xdr:from>
    <xdr:to>
      <xdr:col>24</xdr:col>
      <xdr:colOff>114300</xdr:colOff>
      <xdr:row>35</xdr:row>
      <xdr:rowOff>12442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1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105169</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63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62328</xdr:rowOff>
    </xdr:from>
    <xdr:to>
      <xdr:col>20</xdr:col>
      <xdr:colOff>38100</xdr:colOff>
      <xdr:row>35</xdr:row>
      <xdr:rowOff>163928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6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9005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838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63112</xdr:rowOff>
    </xdr:from>
    <xdr:to>
      <xdr:col>15</xdr:col>
      <xdr:colOff>101600</xdr:colOff>
      <xdr:row>35</xdr:row>
      <xdr:rowOff>164712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6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9789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839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99503</xdr:rowOff>
    </xdr:from>
    <xdr:to>
      <xdr:col>10</xdr:col>
      <xdr:colOff>165100</xdr:colOff>
      <xdr:row>36</xdr:row>
      <xdr:rowOff>29653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0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46180</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875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22573</xdr:rowOff>
    </xdr:from>
    <xdr:to>
      <xdr:col>6</xdr:col>
      <xdr:colOff>38100</xdr:colOff>
      <xdr:row>35</xdr:row>
      <xdr:rowOff>124173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2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140700</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798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149778</xdr:rowOff>
    </xdr:from>
    <xdr:to>
      <xdr:col>24</xdr:col>
      <xdr:colOff>63500</xdr:colOff>
      <xdr:row>57</xdr:row>
      <xdr:rowOff>168422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922428"/>
          <a:ext cx="838200" cy="1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116047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8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149778</xdr:rowOff>
    </xdr:from>
    <xdr:to>
      <xdr:col>19</xdr:col>
      <xdr:colOff>177800</xdr:colOff>
      <xdr:row>57</xdr:row>
      <xdr:rowOff>163366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922428"/>
          <a:ext cx="889000" cy="13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62161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1000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163366</xdr:rowOff>
    </xdr:from>
    <xdr:to>
      <xdr:col>15</xdr:col>
      <xdr:colOff>50800</xdr:colOff>
      <xdr:row>57</xdr:row>
      <xdr:rowOff>170342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36016"/>
          <a:ext cx="889000" cy="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73217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170342</xdr:rowOff>
    </xdr:from>
    <xdr:to>
      <xdr:col>10</xdr:col>
      <xdr:colOff>114300</xdr:colOff>
      <xdr:row>58</xdr:row>
      <xdr:rowOff>1565</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942992"/>
          <a:ext cx="889000" cy="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84963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91402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117622</xdr:rowOff>
    </xdr:from>
    <xdr:to>
      <xdr:col>24</xdr:col>
      <xdr:colOff>114300</xdr:colOff>
      <xdr:row>58</xdr:row>
      <xdr:rowOff>47772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89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76999</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678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98978</xdr:rowOff>
    </xdr:from>
    <xdr:to>
      <xdr:col>20</xdr:col>
      <xdr:colOff>38100</xdr:colOff>
      <xdr:row>58</xdr:row>
      <xdr:rowOff>29128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87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45655</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64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112566</xdr:rowOff>
    </xdr:from>
    <xdr:to>
      <xdr:col>15</xdr:col>
      <xdr:colOff>101600</xdr:colOff>
      <xdr:row>58</xdr:row>
      <xdr:rowOff>42716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88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59243</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66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119542</xdr:rowOff>
    </xdr:from>
    <xdr:to>
      <xdr:col>10</xdr:col>
      <xdr:colOff>165100</xdr:colOff>
      <xdr:row>58</xdr:row>
      <xdr:rowOff>49692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89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66219</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66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122215</xdr:rowOff>
    </xdr:from>
    <xdr:to>
      <xdr:col>6</xdr:col>
      <xdr:colOff>38100</xdr:colOff>
      <xdr:row>58</xdr:row>
      <xdr:rowOff>52365</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89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68892</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670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68205</xdr:rowOff>
    </xdr:from>
    <xdr:to>
      <xdr:col>24</xdr:col>
      <xdr:colOff>63500</xdr:colOff>
      <xdr:row>77</xdr:row>
      <xdr:rowOff>19704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098405"/>
          <a:ext cx="838200" cy="12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120611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322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68205</xdr:rowOff>
    </xdr:from>
    <xdr:to>
      <xdr:col>19</xdr:col>
      <xdr:colOff>177800</xdr:colOff>
      <xdr:row>77</xdr:row>
      <xdr:rowOff>31610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098405"/>
          <a:ext cx="889000" cy="13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52906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42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163055</xdr:rowOff>
    </xdr:from>
    <xdr:to>
      <xdr:col>15</xdr:col>
      <xdr:colOff>50800</xdr:colOff>
      <xdr:row>77</xdr:row>
      <xdr:rowOff>31610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19325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50106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42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163055</xdr:rowOff>
    </xdr:from>
    <xdr:to>
      <xdr:col>10</xdr:col>
      <xdr:colOff>114300</xdr:colOff>
      <xdr:row>78</xdr:row>
      <xdr:rowOff>95504</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193255"/>
          <a:ext cx="889000" cy="27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77100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45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155763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140354</xdr:rowOff>
    </xdr:from>
    <xdr:to>
      <xdr:col>24</xdr:col>
      <xdr:colOff>114300</xdr:colOff>
      <xdr:row>77</xdr:row>
      <xdr:rowOff>70504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17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163231</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02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17405</xdr:rowOff>
    </xdr:from>
    <xdr:to>
      <xdr:col>20</xdr:col>
      <xdr:colOff>38100</xdr:colOff>
      <xdr:row>76</xdr:row>
      <xdr:rowOff>119005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0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135532</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282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152260</xdr:rowOff>
    </xdr:from>
    <xdr:to>
      <xdr:col>15</xdr:col>
      <xdr:colOff>101600</xdr:colOff>
      <xdr:row>77</xdr:row>
      <xdr:rowOff>82410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1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98937</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295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112255</xdr:rowOff>
    </xdr:from>
    <xdr:to>
      <xdr:col>10</xdr:col>
      <xdr:colOff>165100</xdr:colOff>
      <xdr:row>77</xdr:row>
      <xdr:rowOff>42405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14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58932</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291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44704</xdr:rowOff>
    </xdr:from>
    <xdr:to>
      <xdr:col>6</xdr:col>
      <xdr:colOff>38100</xdr:colOff>
      <xdr:row>78</xdr:row>
      <xdr:rowOff>146304</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1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137431</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1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27115</xdr:rowOff>
    </xdr:from>
    <xdr:to>
      <xdr:col>24</xdr:col>
      <xdr:colOff>63500</xdr:colOff>
      <xdr:row>96</xdr:row>
      <xdr:rowOff>110728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486315"/>
          <a:ext cx="838200" cy="83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135346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5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21247</xdr:rowOff>
    </xdr:from>
    <xdr:to>
      <xdr:col>19</xdr:col>
      <xdr:colOff>177800</xdr:colOff>
      <xdr:row>96</xdr:row>
      <xdr:rowOff>110728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480447"/>
          <a:ext cx="889000" cy="8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128671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21247</xdr:rowOff>
    </xdr:from>
    <xdr:to>
      <xdr:col>15</xdr:col>
      <xdr:colOff>50800</xdr:colOff>
      <xdr:row>97</xdr:row>
      <xdr:rowOff>47589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480447"/>
          <a:ext cx="889000" cy="19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48730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47589</xdr:rowOff>
    </xdr:from>
    <xdr:to>
      <xdr:col>10</xdr:col>
      <xdr:colOff>114300</xdr:colOff>
      <xdr:row>97</xdr:row>
      <xdr:rowOff>64384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678239"/>
          <a:ext cx="889000" cy="16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54345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34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147765</xdr:rowOff>
    </xdr:from>
    <xdr:to>
      <xdr:col>24</xdr:col>
      <xdr:colOff>114300</xdr:colOff>
      <xdr:row>96</xdr:row>
      <xdr:rowOff>77915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3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126192</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13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59928</xdr:rowOff>
    </xdr:from>
    <xdr:to>
      <xdr:col>20</xdr:col>
      <xdr:colOff>38100</xdr:colOff>
      <xdr:row>96</xdr:row>
      <xdr:rowOff>161528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51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152655</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611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141897</xdr:rowOff>
    </xdr:from>
    <xdr:to>
      <xdr:col>15</xdr:col>
      <xdr:colOff>101600</xdr:colOff>
      <xdr:row>96</xdr:row>
      <xdr:rowOff>72047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42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63174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522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168239</xdr:rowOff>
    </xdr:from>
    <xdr:to>
      <xdr:col>10</xdr:col>
      <xdr:colOff>165100</xdr:colOff>
      <xdr:row>97</xdr:row>
      <xdr:rowOff>98389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62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89516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72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13584</xdr:rowOff>
    </xdr:from>
    <xdr:to>
      <xdr:col>6</xdr:col>
      <xdr:colOff>38100</xdr:colOff>
      <xdr:row>97</xdr:row>
      <xdr:rowOff>115184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64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106311</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73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166172</xdr:rowOff>
    </xdr:from>
    <xdr:to>
      <xdr:col>55</xdr:col>
      <xdr:colOff>0</xdr:colOff>
      <xdr:row>37</xdr:row>
      <xdr:rowOff>11398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338372"/>
          <a:ext cx="838200" cy="16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128770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29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166172</xdr:rowOff>
    </xdr:from>
    <xdr:to>
      <xdr:col>50</xdr:col>
      <xdr:colOff>114300</xdr:colOff>
      <xdr:row>37</xdr:row>
      <xdr:rowOff>32132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38372"/>
          <a:ext cx="889000" cy="37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57828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5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130312</xdr:rowOff>
    </xdr:from>
    <xdr:to>
      <xdr:col>45</xdr:col>
      <xdr:colOff>177800</xdr:colOff>
      <xdr:row>37</xdr:row>
      <xdr:rowOff>32132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959612"/>
          <a:ext cx="889000" cy="41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68858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6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130312</xdr:rowOff>
    </xdr:from>
    <xdr:to>
      <xdr:col>41</xdr:col>
      <xdr:colOff>50800</xdr:colOff>
      <xdr:row>37</xdr:row>
      <xdr:rowOff>120307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959612"/>
          <a:ext cx="889000" cy="50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9735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165159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1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132048</xdr:rowOff>
    </xdr:from>
    <xdr:to>
      <xdr:col>55</xdr:col>
      <xdr:colOff>50800</xdr:colOff>
      <xdr:row>37</xdr:row>
      <xdr:rowOff>62198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0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110475</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8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115372</xdr:rowOff>
    </xdr:from>
    <xdr:to>
      <xdr:col>50</xdr:col>
      <xdr:colOff>165100</xdr:colOff>
      <xdr:row>37</xdr:row>
      <xdr:rowOff>45522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8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36649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380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152782</xdr:rowOff>
    </xdr:from>
    <xdr:to>
      <xdr:col>46</xdr:col>
      <xdr:colOff>38100</xdr:colOff>
      <xdr:row>37</xdr:row>
      <xdr:rowOff>82932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2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74059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1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79512</xdr:rowOff>
    </xdr:from>
    <xdr:to>
      <xdr:col>41</xdr:col>
      <xdr:colOff>101600</xdr:colOff>
      <xdr:row>35</xdr:row>
      <xdr:rowOff>9662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90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26189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684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69507</xdr:rowOff>
    </xdr:from>
    <xdr:to>
      <xdr:col>36</xdr:col>
      <xdr:colOff>165100</xdr:colOff>
      <xdr:row>37</xdr:row>
      <xdr:rowOff>171107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1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162234</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50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7907</xdr:rowOff>
    </xdr:from>
    <xdr:to>
      <xdr:col>55</xdr:col>
      <xdr:colOff>0</xdr:colOff>
      <xdr:row>58</xdr:row>
      <xdr:rowOff>38401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952007"/>
          <a:ext cx="838200" cy="3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71752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6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152774</xdr:rowOff>
    </xdr:from>
    <xdr:to>
      <xdr:col>50</xdr:col>
      <xdr:colOff>114300</xdr:colOff>
      <xdr:row>58</xdr:row>
      <xdr:rowOff>38401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925424"/>
          <a:ext cx="889000" cy="57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11019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61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152774</xdr:rowOff>
    </xdr:from>
    <xdr:to>
      <xdr:col>45</xdr:col>
      <xdr:colOff>177800</xdr:colOff>
      <xdr:row>58</xdr:row>
      <xdr:rowOff>14160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925424"/>
          <a:ext cx="889000" cy="32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5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77642</xdr:rowOff>
    </xdr:from>
    <xdr:to>
      <xdr:col>41</xdr:col>
      <xdr:colOff>50800</xdr:colOff>
      <xdr:row>58</xdr:row>
      <xdr:rowOff>14160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850292"/>
          <a:ext cx="889000" cy="10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166720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59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138008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9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128557</xdr:rowOff>
    </xdr:from>
    <xdr:to>
      <xdr:col>55</xdr:col>
      <xdr:colOff>50800</xdr:colOff>
      <xdr:row>58</xdr:row>
      <xdr:rowOff>58707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0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43484</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1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159051</xdr:rowOff>
    </xdr:from>
    <xdr:to>
      <xdr:col>50</xdr:col>
      <xdr:colOff>165100</xdr:colOff>
      <xdr:row>58</xdr:row>
      <xdr:rowOff>89201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3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80328</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02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101974</xdr:rowOff>
    </xdr:from>
    <xdr:to>
      <xdr:col>46</xdr:col>
      <xdr:colOff>38100</xdr:colOff>
      <xdr:row>58</xdr:row>
      <xdr:rowOff>32124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7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23251</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6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134810</xdr:rowOff>
    </xdr:from>
    <xdr:to>
      <xdr:col>41</xdr:col>
      <xdr:colOff>101600</xdr:colOff>
      <xdr:row>58</xdr:row>
      <xdr:rowOff>64960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0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56087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00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26842</xdr:rowOff>
    </xdr:from>
    <xdr:to>
      <xdr:col>36</xdr:col>
      <xdr:colOff>165100</xdr:colOff>
      <xdr:row>57</xdr:row>
      <xdr:rowOff>128442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9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144969</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574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82117</xdr:rowOff>
    </xdr:from>
    <xdr:to>
      <xdr:col>55</xdr:col>
      <xdr:colOff>0</xdr:colOff>
      <xdr:row>78</xdr:row>
      <xdr:rowOff>141390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455217"/>
          <a:ext cx="838200" cy="59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82117</xdr:rowOff>
    </xdr:from>
    <xdr:to>
      <xdr:col>50</xdr:col>
      <xdr:colOff>114300</xdr:colOff>
      <xdr:row>78</xdr:row>
      <xdr:rowOff>113170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55217"/>
          <a:ext cx="889000" cy="3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9271</xdr:rowOff>
    </xdr:from>
    <xdr:to>
      <xdr:col>45</xdr:col>
      <xdr:colOff>177800</xdr:colOff>
      <xdr:row>78</xdr:row>
      <xdr:rowOff>113170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382371"/>
          <a:ext cx="889000" cy="10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39802</xdr:rowOff>
    </xdr:from>
    <xdr:to>
      <xdr:col>41</xdr:col>
      <xdr:colOff>50800</xdr:colOff>
      <xdr:row>78</xdr:row>
      <xdr:rowOff>9271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070002"/>
          <a:ext cx="889000" cy="31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98925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90590</xdr:rowOff>
    </xdr:from>
    <xdr:to>
      <xdr:col>55</xdr:col>
      <xdr:colOff>50800</xdr:colOff>
      <xdr:row>79</xdr:row>
      <xdr:rowOff>20740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6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5517</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31317</xdr:rowOff>
    </xdr:from>
    <xdr:to>
      <xdr:col>50</xdr:col>
      <xdr:colOff>165100</xdr:colOff>
      <xdr:row>78</xdr:row>
      <xdr:rowOff>132917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0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124044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49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62370</xdr:rowOff>
    </xdr:from>
    <xdr:to>
      <xdr:col>46</xdr:col>
      <xdr:colOff>38100</xdr:colOff>
      <xdr:row>78</xdr:row>
      <xdr:rowOff>163970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3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155097</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2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129921</xdr:rowOff>
    </xdr:from>
    <xdr:to>
      <xdr:col>41</xdr:col>
      <xdr:colOff>101600</xdr:colOff>
      <xdr:row>78</xdr:row>
      <xdr:rowOff>60071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3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51198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42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160452</xdr:rowOff>
    </xdr:from>
    <xdr:to>
      <xdr:col>36</xdr:col>
      <xdr:colOff>165100</xdr:colOff>
      <xdr:row>76</xdr:row>
      <xdr:rowOff>90602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01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107128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79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34221</xdr:rowOff>
    </xdr:from>
    <xdr:to>
      <xdr:col>55</xdr:col>
      <xdr:colOff>0</xdr:colOff>
      <xdr:row>98</xdr:row>
      <xdr:rowOff>81138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36321"/>
          <a:ext cx="838200" cy="4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149962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0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63505</xdr:rowOff>
    </xdr:from>
    <xdr:to>
      <xdr:col>50</xdr:col>
      <xdr:colOff>114300</xdr:colOff>
      <xdr:row>98</xdr:row>
      <xdr:rowOff>81138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865605"/>
          <a:ext cx="889000" cy="17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87037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4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63505</xdr:rowOff>
    </xdr:from>
    <xdr:to>
      <xdr:col>45</xdr:col>
      <xdr:colOff>177800</xdr:colOff>
      <xdr:row>98</xdr:row>
      <xdr:rowOff>70265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65605"/>
          <a:ext cx="889000" cy="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80796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24980</xdr:rowOff>
    </xdr:from>
    <xdr:to>
      <xdr:col>41</xdr:col>
      <xdr:colOff>50800</xdr:colOff>
      <xdr:row>98</xdr:row>
      <xdr:rowOff>70265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827080"/>
          <a:ext cx="889000" cy="4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90834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87143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4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154871</xdr:rowOff>
    </xdr:from>
    <xdr:to>
      <xdr:col>55</xdr:col>
      <xdr:colOff>50800</xdr:colOff>
      <xdr:row>98</xdr:row>
      <xdr:rowOff>85021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8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105512</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3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30338</xdr:rowOff>
    </xdr:from>
    <xdr:to>
      <xdr:col>50</xdr:col>
      <xdr:colOff>165100</xdr:colOff>
      <xdr:row>98</xdr:row>
      <xdr:rowOff>131938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3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123065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2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12705</xdr:rowOff>
    </xdr:from>
    <xdr:to>
      <xdr:col>46</xdr:col>
      <xdr:colOff>38100</xdr:colOff>
      <xdr:row>98</xdr:row>
      <xdr:rowOff>114305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1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105432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0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19465</xdr:rowOff>
    </xdr:from>
    <xdr:to>
      <xdr:col>41</xdr:col>
      <xdr:colOff>101600</xdr:colOff>
      <xdr:row>98</xdr:row>
      <xdr:rowOff>121065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2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112192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1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145630</xdr:rowOff>
    </xdr:from>
    <xdr:to>
      <xdr:col>36</xdr:col>
      <xdr:colOff>165100</xdr:colOff>
      <xdr:row>98</xdr:row>
      <xdr:rowOff>75780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66907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6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118072</xdr:rowOff>
    </xdr:from>
    <xdr:to>
      <xdr:col>85</xdr:col>
      <xdr:colOff>127000</xdr:colOff>
      <xdr:row>37</xdr:row>
      <xdr:rowOff>42075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290272"/>
          <a:ext cx="838200" cy="9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44645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59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108852</xdr:rowOff>
    </xdr:from>
    <xdr:to>
      <xdr:col>81</xdr:col>
      <xdr:colOff>50800</xdr:colOff>
      <xdr:row>36</xdr:row>
      <xdr:rowOff>118072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109602"/>
          <a:ext cx="889000" cy="18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145483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6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108852</xdr:rowOff>
    </xdr:from>
    <xdr:to>
      <xdr:col>76</xdr:col>
      <xdr:colOff>114300</xdr:colOff>
      <xdr:row>37</xdr:row>
      <xdr:rowOff>92126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109602"/>
          <a:ext cx="889000" cy="32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130014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26670</xdr:rowOff>
    </xdr:from>
    <xdr:to>
      <xdr:col>71</xdr:col>
      <xdr:colOff>177800</xdr:colOff>
      <xdr:row>37</xdr:row>
      <xdr:rowOff>92126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198870"/>
          <a:ext cx="889000" cy="23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140860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65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129341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64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162725</xdr:rowOff>
    </xdr:from>
    <xdr:to>
      <xdr:col>85</xdr:col>
      <xdr:colOff>177800</xdr:colOff>
      <xdr:row>37</xdr:row>
      <xdr:rowOff>92875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33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14152</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1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67272</xdr:rowOff>
    </xdr:from>
    <xdr:to>
      <xdr:col>81</xdr:col>
      <xdr:colOff>101600</xdr:colOff>
      <xdr:row>36</xdr:row>
      <xdr:rowOff>168872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23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13949</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01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58052</xdr:rowOff>
    </xdr:from>
    <xdr:to>
      <xdr:col>76</xdr:col>
      <xdr:colOff>165100</xdr:colOff>
      <xdr:row>35</xdr:row>
      <xdr:rowOff>159652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05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4729</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583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41326</xdr:rowOff>
    </xdr:from>
    <xdr:to>
      <xdr:col>72</xdr:col>
      <xdr:colOff>38100</xdr:colOff>
      <xdr:row>37</xdr:row>
      <xdr:rowOff>142926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3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159453</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160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147320</xdr:rowOff>
    </xdr:from>
    <xdr:to>
      <xdr:col>67</xdr:col>
      <xdr:colOff>101600</xdr:colOff>
      <xdr:row>36</xdr:row>
      <xdr:rowOff>77470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14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93997</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592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73420</xdr:rowOff>
    </xdr:from>
    <xdr:to>
      <xdr:col>85</xdr:col>
      <xdr:colOff>127000</xdr:colOff>
      <xdr:row>77</xdr:row>
      <xdr:rowOff>89038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275070"/>
          <a:ext cx="838200" cy="15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67444</xdr:rowOff>
    </xdr:from>
    <xdr:to>
      <xdr:col>81</xdr:col>
      <xdr:colOff>50800</xdr:colOff>
      <xdr:row>77</xdr:row>
      <xdr:rowOff>73420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3269094"/>
          <a:ext cx="889000" cy="5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67444</xdr:rowOff>
    </xdr:from>
    <xdr:to>
      <xdr:col>76</xdr:col>
      <xdr:colOff>114300</xdr:colOff>
      <xdr:row>77</xdr:row>
      <xdr:rowOff>70084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269094"/>
          <a:ext cx="889000" cy="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47833</xdr:rowOff>
    </xdr:from>
    <xdr:to>
      <xdr:col>71</xdr:col>
      <xdr:colOff>177800</xdr:colOff>
      <xdr:row>77</xdr:row>
      <xdr:rowOff>70084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249483"/>
          <a:ext cx="889000" cy="2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20432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23488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39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38238</xdr:rowOff>
    </xdr:from>
    <xdr:to>
      <xdr:col>85</xdr:col>
      <xdr:colOff>177800</xdr:colOff>
      <xdr:row>77</xdr:row>
      <xdr:rowOff>139838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3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61115</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09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22620</xdr:rowOff>
    </xdr:from>
    <xdr:to>
      <xdr:col>81</xdr:col>
      <xdr:colOff>101600</xdr:colOff>
      <xdr:row>77</xdr:row>
      <xdr:rowOff>124220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2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140747</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299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16644</xdr:rowOff>
    </xdr:from>
    <xdr:to>
      <xdr:col>76</xdr:col>
      <xdr:colOff>165100</xdr:colOff>
      <xdr:row>77</xdr:row>
      <xdr:rowOff>118244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1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134771</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2993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19284</xdr:rowOff>
    </xdr:from>
    <xdr:to>
      <xdr:col>72</xdr:col>
      <xdr:colOff>38100</xdr:colOff>
      <xdr:row>77</xdr:row>
      <xdr:rowOff>120884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22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137411</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2996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168483</xdr:rowOff>
    </xdr:from>
    <xdr:to>
      <xdr:col>67</xdr:col>
      <xdr:colOff>101600</xdr:colOff>
      <xdr:row>77</xdr:row>
      <xdr:rowOff>98633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19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115160</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297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55603</xdr:rowOff>
    </xdr:from>
    <xdr:to>
      <xdr:col>85</xdr:col>
      <xdr:colOff>127000</xdr:colOff>
      <xdr:row>98</xdr:row>
      <xdr:rowOff>94673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857703"/>
          <a:ext cx="838200" cy="3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86085</xdr:rowOff>
    </xdr:from>
    <xdr:to>
      <xdr:col>81</xdr:col>
      <xdr:colOff>50800</xdr:colOff>
      <xdr:row>98</xdr:row>
      <xdr:rowOff>94673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888185"/>
          <a:ext cx="889000" cy="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86085</xdr:rowOff>
    </xdr:from>
    <xdr:to>
      <xdr:col>76</xdr:col>
      <xdr:colOff>114300</xdr:colOff>
      <xdr:row>98</xdr:row>
      <xdr:rowOff>102850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88185"/>
          <a:ext cx="889000" cy="1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80792</xdr:rowOff>
    </xdr:from>
    <xdr:to>
      <xdr:col>71</xdr:col>
      <xdr:colOff>177800</xdr:colOff>
      <xdr:row>98</xdr:row>
      <xdr:rowOff>102850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882892"/>
          <a:ext cx="889000" cy="2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134492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123305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9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4803</xdr:rowOff>
    </xdr:from>
    <xdr:to>
      <xdr:col>85</xdr:col>
      <xdr:colOff>177800</xdr:colOff>
      <xdr:row>98</xdr:row>
      <xdr:rowOff>106403</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0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135997</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66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43873</xdr:rowOff>
    </xdr:from>
    <xdr:to>
      <xdr:col>81</xdr:col>
      <xdr:colOff>101600</xdr:colOff>
      <xdr:row>98</xdr:row>
      <xdr:rowOff>145473</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4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136600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3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35285</xdr:rowOff>
    </xdr:from>
    <xdr:to>
      <xdr:col>76</xdr:col>
      <xdr:colOff>165100</xdr:colOff>
      <xdr:row>98</xdr:row>
      <xdr:rowOff>136885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3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128012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3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52050</xdr:rowOff>
    </xdr:from>
    <xdr:to>
      <xdr:col>72</xdr:col>
      <xdr:colOff>38100</xdr:colOff>
      <xdr:row>98</xdr:row>
      <xdr:rowOff>153650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5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144777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4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29992</xdr:rowOff>
    </xdr:from>
    <xdr:to>
      <xdr:col>67</xdr:col>
      <xdr:colOff>101600</xdr:colOff>
      <xdr:row>98</xdr:row>
      <xdr:rowOff>131592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3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148119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60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101871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37215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137802</xdr:rowOff>
    </xdr:from>
    <xdr:to>
      <xdr:col>116</xdr:col>
      <xdr:colOff>63500</xdr:colOff>
      <xdr:row>58</xdr:row>
      <xdr:rowOff>137940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10081902"/>
          <a:ext cx="838200" cy="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130465</xdr:rowOff>
    </xdr:from>
    <xdr:to>
      <xdr:col>111</xdr:col>
      <xdr:colOff>177800</xdr:colOff>
      <xdr:row>58</xdr:row>
      <xdr:rowOff>137940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074565"/>
          <a:ext cx="889000" cy="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130465</xdr:rowOff>
    </xdr:from>
    <xdr:to>
      <xdr:col>107</xdr:col>
      <xdr:colOff>50800</xdr:colOff>
      <xdr:row>58</xdr:row>
      <xdr:rowOff>131745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10074565"/>
          <a:ext cx="8890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128201</xdr:rowOff>
    </xdr:from>
    <xdr:to>
      <xdr:col>102</xdr:col>
      <xdr:colOff>114300</xdr:colOff>
      <xdr:row>58</xdr:row>
      <xdr:rowOff>131745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072301"/>
          <a:ext cx="889000" cy="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63283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81869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87002</xdr:rowOff>
    </xdr:from>
    <xdr:to>
      <xdr:col>116</xdr:col>
      <xdr:colOff>114300</xdr:colOff>
      <xdr:row>59</xdr:row>
      <xdr:rowOff>17152</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3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1929</xdr:rowOff>
    </xdr:from>
    <xdr:ext cx="313932"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460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87140</xdr:rowOff>
    </xdr:from>
    <xdr:to>
      <xdr:col>112</xdr:col>
      <xdr:colOff>38100</xdr:colOff>
      <xdr:row>59</xdr:row>
      <xdr:rowOff>17290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3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8417</xdr:rowOff>
    </xdr:from>
    <xdr:ext cx="313932"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66333" y="101239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79665</xdr:rowOff>
    </xdr:from>
    <xdr:to>
      <xdr:col>107</xdr:col>
      <xdr:colOff>101600</xdr:colOff>
      <xdr:row>59</xdr:row>
      <xdr:rowOff>9815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2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942</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5017" y="10116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80945</xdr:rowOff>
    </xdr:from>
    <xdr:to>
      <xdr:col>102</xdr:col>
      <xdr:colOff>165100</xdr:colOff>
      <xdr:row>59</xdr:row>
      <xdr:rowOff>11095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2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2222</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6017" y="10117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77401</xdr:rowOff>
    </xdr:from>
    <xdr:to>
      <xdr:col>98</xdr:col>
      <xdr:colOff>38100</xdr:colOff>
      <xdr:row>59</xdr:row>
      <xdr:rowOff>7551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2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170128</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7017" y="10114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163830</xdr:rowOff>
    </xdr:from>
    <xdr:to>
      <xdr:col>116</xdr:col>
      <xdr:colOff>63500</xdr:colOff>
      <xdr:row>76</xdr:row>
      <xdr:rowOff>41111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022580"/>
          <a:ext cx="838200" cy="4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35027</xdr:rowOff>
    </xdr:from>
    <xdr:to>
      <xdr:col>111</xdr:col>
      <xdr:colOff>177800</xdr:colOff>
      <xdr:row>76</xdr:row>
      <xdr:rowOff>41111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434300" y="13065227"/>
          <a:ext cx="889000" cy="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35027</xdr:rowOff>
    </xdr:from>
    <xdr:to>
      <xdr:col>107</xdr:col>
      <xdr:colOff>50800</xdr:colOff>
      <xdr:row>76</xdr:row>
      <xdr:rowOff>53111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065227"/>
          <a:ext cx="889000" cy="1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16180</xdr:rowOff>
    </xdr:from>
    <xdr:to>
      <xdr:col>102</xdr:col>
      <xdr:colOff>114300</xdr:colOff>
      <xdr:row>76</xdr:row>
      <xdr:rowOff>53111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2874930"/>
          <a:ext cx="889000" cy="20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133469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36873</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113030</xdr:rowOff>
    </xdr:from>
    <xdr:to>
      <xdr:col>116</xdr:col>
      <xdr:colOff>114300</xdr:colOff>
      <xdr:row>76</xdr:row>
      <xdr:rowOff>43180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97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135907</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82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161761</xdr:rowOff>
    </xdr:from>
    <xdr:to>
      <xdr:col>112</xdr:col>
      <xdr:colOff>38100</xdr:colOff>
      <xdr:row>76</xdr:row>
      <xdr:rowOff>91911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02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108437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79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155677</xdr:rowOff>
    </xdr:from>
    <xdr:to>
      <xdr:col>107</xdr:col>
      <xdr:colOff>101600</xdr:colOff>
      <xdr:row>76</xdr:row>
      <xdr:rowOff>85827</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01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102354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78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2311</xdr:rowOff>
    </xdr:from>
    <xdr:to>
      <xdr:col>102</xdr:col>
      <xdr:colOff>165100</xdr:colOff>
      <xdr:row>76</xdr:row>
      <xdr:rowOff>103911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03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120438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80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136830</xdr:rowOff>
    </xdr:from>
    <xdr:to>
      <xdr:col>98</xdr:col>
      <xdr:colOff>38100</xdr:colOff>
      <xdr:row>75</xdr:row>
      <xdr:rowOff>66980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82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83507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59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782</a:t>
          </a:r>
          <a:r>
            <a:rPr kumimoji="1" lang="ja-JP" altLang="en-US" sz="1300">
              <a:latin typeface="ＭＳ Ｐゴシック" panose="020B0600070205080204" pitchFamily="50" charset="-128"/>
              <a:ea typeface="ＭＳ Ｐゴシック" panose="020B0600070205080204" pitchFamily="50" charset="-128"/>
            </a:rPr>
            <a:t>千円となった。上位</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項目は人件費、扶助費、物件費、補助費等、公債費である。人件費は住民一人当たり</a:t>
          </a:r>
          <a:r>
            <a:rPr kumimoji="1" lang="en-US" altLang="ja-JP" sz="1300">
              <a:latin typeface="ＭＳ Ｐゴシック" panose="020B0600070205080204" pitchFamily="50" charset="-128"/>
              <a:ea typeface="ＭＳ Ｐゴシック" panose="020B0600070205080204" pitchFamily="50" charset="-128"/>
            </a:rPr>
            <a:t>135,607</a:t>
          </a:r>
          <a:r>
            <a:rPr kumimoji="1" lang="ja-JP" altLang="en-US" sz="1300">
              <a:latin typeface="ＭＳ Ｐゴシック" panose="020B0600070205080204" pitchFamily="50" charset="-128"/>
              <a:ea typeface="ＭＳ Ｐゴシック" panose="020B0600070205080204" pitchFamily="50" charset="-128"/>
            </a:rPr>
            <a:t>円となり、前年度より増加した。主な要因は退職手当組合負担金の増加である。例年、類似団体平均を上回っているため、今後も、定員適正化計画を推し進め、人件費の抑制に取り組む。扶助費は住民一人当たり</a:t>
          </a:r>
          <a:r>
            <a:rPr kumimoji="1" lang="en-US" altLang="ja-JP" sz="1300">
              <a:latin typeface="ＭＳ Ｐゴシック" panose="020B0600070205080204" pitchFamily="50" charset="-128"/>
              <a:ea typeface="ＭＳ Ｐゴシック" panose="020B0600070205080204" pitchFamily="50" charset="-128"/>
            </a:rPr>
            <a:t>119,775</a:t>
          </a:r>
          <a:r>
            <a:rPr kumimoji="1" lang="ja-JP" altLang="en-US" sz="1300">
              <a:latin typeface="ＭＳ Ｐゴシック" panose="020B0600070205080204" pitchFamily="50" charset="-128"/>
              <a:ea typeface="ＭＳ Ｐゴシック" panose="020B0600070205080204" pitchFamily="50" charset="-128"/>
            </a:rPr>
            <a:t>円となった。価格高騰重点支援給付事業の増加等により、令和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年度から引き続き高い水準となった。物件費は住民一人当たり</a:t>
          </a:r>
          <a:r>
            <a:rPr kumimoji="1" lang="en-US" altLang="ja-JP" sz="1300">
              <a:latin typeface="ＭＳ Ｐゴシック" panose="020B0600070205080204" pitchFamily="50" charset="-128"/>
              <a:ea typeface="ＭＳ Ｐゴシック" panose="020B0600070205080204" pitchFamily="50" charset="-128"/>
            </a:rPr>
            <a:t>114,923</a:t>
          </a:r>
          <a:r>
            <a:rPr kumimoji="1" lang="ja-JP" altLang="en-US" sz="1300">
              <a:latin typeface="ＭＳ Ｐゴシック" panose="020B0600070205080204" pitchFamily="50" charset="-128"/>
              <a:ea typeface="ＭＳ Ｐゴシック" panose="020B0600070205080204" pitchFamily="50" charset="-128"/>
            </a:rPr>
            <a:t>円となった。新型コロナウイルスワクチン接種事業の減少によって前年度より減少したが、例年、類似団体平均を上回っているため、適切な物件費の抑制に取り組む必要がある。補助費等は住民一人当たり</a:t>
          </a:r>
          <a:r>
            <a:rPr kumimoji="1" lang="en-US" altLang="ja-JP" sz="1300">
              <a:latin typeface="ＭＳ Ｐゴシック" panose="020B0600070205080204" pitchFamily="50" charset="-128"/>
              <a:ea typeface="ＭＳ Ｐゴシック" panose="020B0600070205080204" pitchFamily="50" charset="-128"/>
            </a:rPr>
            <a:t>98,675</a:t>
          </a:r>
          <a:r>
            <a:rPr kumimoji="1" lang="ja-JP" altLang="en-US" sz="1300">
              <a:latin typeface="ＭＳ Ｐゴシック" panose="020B0600070205080204" pitchFamily="50" charset="-128"/>
              <a:ea typeface="ＭＳ Ｐゴシック" panose="020B0600070205080204" pitchFamily="50" charset="-128"/>
            </a:rPr>
            <a:t>円となった。前年度に財産の処分に伴い国庫補助金を一部返還したことが減少の要因である。公債費は住民一人当たり</a:t>
          </a:r>
          <a:r>
            <a:rPr kumimoji="1" lang="en-US" altLang="ja-JP" sz="1300">
              <a:latin typeface="ＭＳ Ｐゴシック" panose="020B0600070205080204" pitchFamily="50" charset="-128"/>
              <a:ea typeface="ＭＳ Ｐゴシック" panose="020B0600070205080204" pitchFamily="50" charset="-128"/>
            </a:rPr>
            <a:t>97,162</a:t>
          </a:r>
          <a:r>
            <a:rPr kumimoji="1" lang="ja-JP" altLang="en-US" sz="1300">
              <a:latin typeface="ＭＳ Ｐゴシック" panose="020B0600070205080204" pitchFamily="50" charset="-128"/>
              <a:ea typeface="ＭＳ Ｐゴシック" panose="020B0600070205080204" pitchFamily="50" charset="-128"/>
            </a:rPr>
            <a:t>円となり、依然として類似団体平均を上回っている。過去の大型建設事業に係る地方債の元金償還が高い水準の大きな要因である。建設事業は計画的かつ必要最低限とし、新規発債の抑制や、利率見直し等を行うことで比率の上昇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広島県安芸高田市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26,611
25,538
537.71
21,432,473
20,803,166
523,873
12,223,693
20,137,742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62.9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135509</xdr:rowOff>
    </xdr:from>
    <xdr:to>
      <xdr:col>24</xdr:col>
      <xdr:colOff>63500</xdr:colOff>
      <xdr:row>34</xdr:row>
      <xdr:rowOff>145605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64809"/>
          <a:ext cx="838200" cy="1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45038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145605</xdr:rowOff>
    </xdr:from>
    <xdr:to>
      <xdr:col>19</xdr:col>
      <xdr:colOff>177800</xdr:colOff>
      <xdr:row>34</xdr:row>
      <xdr:rowOff>165036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74905"/>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11130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8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165036</xdr:rowOff>
    </xdr:from>
    <xdr:to>
      <xdr:col>15</xdr:col>
      <xdr:colOff>50800</xdr:colOff>
      <xdr:row>35</xdr:row>
      <xdr:rowOff>11113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94336"/>
          <a:ext cx="889000" cy="1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21798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87122</xdr:rowOff>
    </xdr:from>
    <xdr:to>
      <xdr:col>10</xdr:col>
      <xdr:colOff>114300</xdr:colOff>
      <xdr:row>35</xdr:row>
      <xdr:rowOff>11113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16422"/>
          <a:ext cx="889000" cy="9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46943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7510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84709</xdr:rowOff>
    </xdr:from>
    <xdr:to>
      <xdr:col>24</xdr:col>
      <xdr:colOff>114300</xdr:colOff>
      <xdr:row>35</xdr:row>
      <xdr:rowOff>14859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1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107586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65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94805</xdr:rowOff>
    </xdr:from>
    <xdr:to>
      <xdr:col>20</xdr:col>
      <xdr:colOff>38100</xdr:colOff>
      <xdr:row>35</xdr:row>
      <xdr:rowOff>24955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2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41482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99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114236</xdr:rowOff>
    </xdr:from>
    <xdr:to>
      <xdr:col>15</xdr:col>
      <xdr:colOff>101600</xdr:colOff>
      <xdr:row>35</xdr:row>
      <xdr:rowOff>44386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4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60913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1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131763</xdr:rowOff>
    </xdr:from>
    <xdr:to>
      <xdr:col>10</xdr:col>
      <xdr:colOff>165100</xdr:colOff>
      <xdr:row>35</xdr:row>
      <xdr:rowOff>61913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6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78440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3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36322</xdr:rowOff>
    </xdr:from>
    <xdr:to>
      <xdr:col>6</xdr:col>
      <xdr:colOff>38100</xdr:colOff>
      <xdr:row>34</xdr:row>
      <xdr:rowOff>137922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6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154449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40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55744</xdr:rowOff>
    </xdr:from>
    <xdr:to>
      <xdr:col>24</xdr:col>
      <xdr:colOff>63500</xdr:colOff>
      <xdr:row>58</xdr:row>
      <xdr:rowOff>89018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99844"/>
          <a:ext cx="838200" cy="3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89018</xdr:rowOff>
    </xdr:from>
    <xdr:to>
      <xdr:col>19</xdr:col>
      <xdr:colOff>177800</xdr:colOff>
      <xdr:row>58</xdr:row>
      <xdr:rowOff>92046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33118"/>
          <a:ext cx="889000" cy="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116209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135134</xdr:rowOff>
    </xdr:from>
    <xdr:to>
      <xdr:col>15</xdr:col>
      <xdr:colOff>50800</xdr:colOff>
      <xdr:row>58</xdr:row>
      <xdr:rowOff>92046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07784"/>
          <a:ext cx="889000" cy="12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112703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135134</xdr:rowOff>
    </xdr:from>
    <xdr:to>
      <xdr:col>10</xdr:col>
      <xdr:colOff>114300</xdr:colOff>
      <xdr:row>58</xdr:row>
      <xdr:rowOff>71827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07784"/>
          <a:ext cx="889000" cy="10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15619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128798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7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4944</xdr:rowOff>
    </xdr:from>
    <xdr:to>
      <xdr:col>24</xdr:col>
      <xdr:colOff>114300</xdr:colOff>
      <xdr:row>58</xdr:row>
      <xdr:rowOff>106544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4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143491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16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38218</xdr:rowOff>
    </xdr:from>
    <xdr:to>
      <xdr:col>20</xdr:col>
      <xdr:colOff>38100</xdr:colOff>
      <xdr:row>58</xdr:row>
      <xdr:rowOff>139818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8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130945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7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41246</xdr:rowOff>
    </xdr:from>
    <xdr:to>
      <xdr:col>15</xdr:col>
      <xdr:colOff>101600</xdr:colOff>
      <xdr:row>58</xdr:row>
      <xdr:rowOff>142846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8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133973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7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84334</xdr:rowOff>
    </xdr:from>
    <xdr:to>
      <xdr:col>10</xdr:col>
      <xdr:colOff>165100</xdr:colOff>
      <xdr:row>58</xdr:row>
      <xdr:rowOff>14484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5611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4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21027</xdr:rowOff>
    </xdr:from>
    <xdr:to>
      <xdr:col>6</xdr:col>
      <xdr:colOff>38100</xdr:colOff>
      <xdr:row>58</xdr:row>
      <xdr:rowOff>122627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6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139154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40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49042</xdr:rowOff>
    </xdr:from>
    <xdr:to>
      <xdr:col>24</xdr:col>
      <xdr:colOff>63500</xdr:colOff>
      <xdr:row>75</xdr:row>
      <xdr:rowOff>118290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07792"/>
          <a:ext cx="838200" cy="6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19342</xdr:rowOff>
    </xdr:from>
    <xdr:to>
      <xdr:col>19</xdr:col>
      <xdr:colOff>177800</xdr:colOff>
      <xdr:row>75</xdr:row>
      <xdr:rowOff>118290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878092"/>
          <a:ext cx="889000" cy="9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19342</xdr:rowOff>
    </xdr:from>
    <xdr:to>
      <xdr:col>15</xdr:col>
      <xdr:colOff>50800</xdr:colOff>
      <xdr:row>76</xdr:row>
      <xdr:rowOff>14802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878092"/>
          <a:ext cx="889000" cy="166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6412</xdr:rowOff>
    </xdr:from>
    <xdr:to>
      <xdr:col>10</xdr:col>
      <xdr:colOff>114300</xdr:colOff>
      <xdr:row>76</xdr:row>
      <xdr:rowOff>14802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3036612"/>
          <a:ext cx="889000" cy="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118854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169692</xdr:rowOff>
    </xdr:from>
    <xdr:to>
      <xdr:col>24</xdr:col>
      <xdr:colOff>114300</xdr:colOff>
      <xdr:row>75</xdr:row>
      <xdr:rowOff>99842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5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21119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08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67490</xdr:rowOff>
    </xdr:from>
    <xdr:to>
      <xdr:col>20</xdr:col>
      <xdr:colOff>38100</xdr:colOff>
      <xdr:row>75</xdr:row>
      <xdr:rowOff>169090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92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14167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701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139992</xdr:rowOff>
    </xdr:from>
    <xdr:to>
      <xdr:col>15</xdr:col>
      <xdr:colOff>101600</xdr:colOff>
      <xdr:row>75</xdr:row>
      <xdr:rowOff>70142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8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86669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602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135452</xdr:rowOff>
    </xdr:from>
    <xdr:to>
      <xdr:col>10</xdr:col>
      <xdr:colOff>165100</xdr:colOff>
      <xdr:row>76</xdr:row>
      <xdr:rowOff>65602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9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82129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769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127063</xdr:rowOff>
    </xdr:from>
    <xdr:to>
      <xdr:col>6</xdr:col>
      <xdr:colOff>38100</xdr:colOff>
      <xdr:row>76</xdr:row>
      <xdr:rowOff>57212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858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73740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76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167567</xdr:rowOff>
    </xdr:from>
    <xdr:to>
      <xdr:col>24</xdr:col>
      <xdr:colOff>63500</xdr:colOff>
      <xdr:row>97</xdr:row>
      <xdr:rowOff>17270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626767"/>
          <a:ext cx="838200" cy="2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144018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31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157485</xdr:rowOff>
    </xdr:from>
    <xdr:to>
      <xdr:col>19</xdr:col>
      <xdr:colOff>177800</xdr:colOff>
      <xdr:row>96</xdr:row>
      <xdr:rowOff>167567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616685"/>
          <a:ext cx="889000" cy="1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52002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157485</xdr:rowOff>
    </xdr:from>
    <xdr:to>
      <xdr:col>15</xdr:col>
      <xdr:colOff>50800</xdr:colOff>
      <xdr:row>97</xdr:row>
      <xdr:rowOff>75628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616685"/>
          <a:ext cx="889000" cy="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57904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8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75299</xdr:rowOff>
    </xdr:from>
    <xdr:to>
      <xdr:col>10</xdr:col>
      <xdr:colOff>114300</xdr:colOff>
      <xdr:row>97</xdr:row>
      <xdr:rowOff>75628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705949"/>
          <a:ext cx="889000" cy="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117842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40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124091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41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137920</xdr:rowOff>
    </xdr:from>
    <xdr:to>
      <xdr:col>24</xdr:col>
      <xdr:colOff>114300</xdr:colOff>
      <xdr:row>97</xdr:row>
      <xdr:rowOff>68070</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59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116347</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7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116767</xdr:rowOff>
    </xdr:from>
    <xdr:to>
      <xdr:col>20</xdr:col>
      <xdr:colOff>38100</xdr:colOff>
      <xdr:row>97</xdr:row>
      <xdr:rowOff>46917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7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63444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35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106685</xdr:rowOff>
    </xdr:from>
    <xdr:to>
      <xdr:col>15</xdr:col>
      <xdr:colOff>101600</xdr:colOff>
      <xdr:row>97</xdr:row>
      <xdr:rowOff>36835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56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53362</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34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24828</xdr:rowOff>
    </xdr:from>
    <xdr:to>
      <xdr:col>10</xdr:col>
      <xdr:colOff>165100</xdr:colOff>
      <xdr:row>97</xdr:row>
      <xdr:rowOff>126428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5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117555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4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24499</xdr:rowOff>
    </xdr:from>
    <xdr:to>
      <xdr:col>6</xdr:col>
      <xdr:colOff>38100</xdr:colOff>
      <xdr:row>97</xdr:row>
      <xdr:rowOff>126099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5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117226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747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118799</xdr:rowOff>
    </xdr:from>
    <xdr:to>
      <xdr:col>55</xdr:col>
      <xdr:colOff>0</xdr:colOff>
      <xdr:row>37</xdr:row>
      <xdr:rowOff>159620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462449"/>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110434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54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118799</xdr:rowOff>
    </xdr:from>
    <xdr:to>
      <xdr:col>50</xdr:col>
      <xdr:colOff>114300</xdr:colOff>
      <xdr:row>37</xdr:row>
      <xdr:rowOff>124678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462449"/>
          <a:ext cx="88900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40548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555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124678</xdr:rowOff>
    </xdr:from>
    <xdr:to>
      <xdr:col>45</xdr:col>
      <xdr:colOff>177800</xdr:colOff>
      <xdr:row>38</xdr:row>
      <xdr:rowOff>2540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468328"/>
          <a:ext cx="889000" cy="4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54264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2540</xdr:rowOff>
    </xdr:from>
    <xdr:to>
      <xdr:col>41</xdr:col>
      <xdr:colOff>50800</xdr:colOff>
      <xdr:row>38</xdr:row>
      <xdr:rowOff>6459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517640"/>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79410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75818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59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108821</xdr:rowOff>
    </xdr:from>
    <xdr:to>
      <xdr:col>55</xdr:col>
      <xdr:colOff>50800</xdr:colOff>
      <xdr:row>38</xdr:row>
      <xdr:rowOff>38971</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5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131698</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303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67999</xdr:rowOff>
    </xdr:from>
    <xdr:to>
      <xdr:col>50</xdr:col>
      <xdr:colOff>165100</xdr:colOff>
      <xdr:row>37</xdr:row>
      <xdr:rowOff>169599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1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14676</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186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73878</xdr:rowOff>
    </xdr:from>
    <xdr:to>
      <xdr:col>46</xdr:col>
      <xdr:colOff>38100</xdr:colOff>
      <xdr:row>38</xdr:row>
      <xdr:rowOff>4028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20555</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192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123190</xdr:rowOff>
    </xdr:from>
    <xdr:to>
      <xdr:col>41</xdr:col>
      <xdr:colOff>101600</xdr:colOff>
      <xdr:row>38</xdr:row>
      <xdr:rowOff>53340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6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69867</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242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127109</xdr:rowOff>
    </xdr:from>
    <xdr:to>
      <xdr:col>36</xdr:col>
      <xdr:colOff>165100</xdr:colOff>
      <xdr:row>38</xdr:row>
      <xdr:rowOff>57259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7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73786</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245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130243</xdr:rowOff>
    </xdr:from>
    <xdr:to>
      <xdr:col>55</xdr:col>
      <xdr:colOff>0</xdr:colOff>
      <xdr:row>57</xdr:row>
      <xdr:rowOff>38613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731443"/>
          <a:ext cx="838200" cy="7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3228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75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130243</xdr:rowOff>
    </xdr:from>
    <xdr:to>
      <xdr:col>50</xdr:col>
      <xdr:colOff>114300</xdr:colOff>
      <xdr:row>56</xdr:row>
      <xdr:rowOff>133901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731443"/>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134139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90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133901</xdr:rowOff>
    </xdr:from>
    <xdr:to>
      <xdr:col>45</xdr:col>
      <xdr:colOff>177800</xdr:colOff>
      <xdr:row>56</xdr:row>
      <xdr:rowOff>159222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735101"/>
          <a:ext cx="889000" cy="2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130687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9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159222</xdr:rowOff>
    </xdr:from>
    <xdr:to>
      <xdr:col>41</xdr:col>
      <xdr:colOff>50800</xdr:colOff>
      <xdr:row>57</xdr:row>
      <xdr:rowOff>8156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760422"/>
          <a:ext cx="889000" cy="2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137507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91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159674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93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159263</xdr:rowOff>
    </xdr:from>
    <xdr:to>
      <xdr:col>55</xdr:col>
      <xdr:colOff>50800</xdr:colOff>
      <xdr:row>57</xdr:row>
      <xdr:rowOff>89413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76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10690</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61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79443</xdr:rowOff>
    </xdr:from>
    <xdr:to>
      <xdr:col>50</xdr:col>
      <xdr:colOff>165100</xdr:colOff>
      <xdr:row>57</xdr:row>
      <xdr:rowOff>9593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68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26120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45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83101</xdr:rowOff>
    </xdr:from>
    <xdr:to>
      <xdr:col>46</xdr:col>
      <xdr:colOff>38100</xdr:colOff>
      <xdr:row>57</xdr:row>
      <xdr:rowOff>13251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68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29778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45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108422</xdr:rowOff>
    </xdr:from>
    <xdr:to>
      <xdr:col>41</xdr:col>
      <xdr:colOff>101600</xdr:colOff>
      <xdr:row>57</xdr:row>
      <xdr:rowOff>38572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70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55099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48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128806</xdr:rowOff>
    </xdr:from>
    <xdr:to>
      <xdr:col>36</xdr:col>
      <xdr:colOff>165100</xdr:colOff>
      <xdr:row>57</xdr:row>
      <xdr:rowOff>58956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73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75483</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50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12942</xdr:rowOff>
    </xdr:from>
    <xdr:to>
      <xdr:col>55</xdr:col>
      <xdr:colOff>0</xdr:colOff>
      <xdr:row>78</xdr:row>
      <xdr:rowOff>40204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386042"/>
          <a:ext cx="838200" cy="2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155371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85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39336</xdr:rowOff>
    </xdr:from>
    <xdr:to>
      <xdr:col>50</xdr:col>
      <xdr:colOff>114300</xdr:colOff>
      <xdr:row>78</xdr:row>
      <xdr:rowOff>40204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412436"/>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70014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9649</xdr:rowOff>
    </xdr:from>
    <xdr:to>
      <xdr:col>45</xdr:col>
      <xdr:colOff>177800</xdr:colOff>
      <xdr:row>78</xdr:row>
      <xdr:rowOff>39336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382749"/>
          <a:ext cx="889000" cy="2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65853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9649</xdr:rowOff>
    </xdr:from>
    <xdr:to>
      <xdr:col>41</xdr:col>
      <xdr:colOff>50800</xdr:colOff>
      <xdr:row>78</xdr:row>
      <xdr:rowOff>51392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82749"/>
          <a:ext cx="889000" cy="4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58693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108025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133592</xdr:rowOff>
    </xdr:from>
    <xdr:to>
      <xdr:col>55</xdr:col>
      <xdr:colOff>50800</xdr:colOff>
      <xdr:row>78</xdr:row>
      <xdr:rowOff>63742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3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110922</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1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160854</xdr:rowOff>
    </xdr:from>
    <xdr:to>
      <xdr:col>50</xdr:col>
      <xdr:colOff>165100</xdr:colOff>
      <xdr:row>78</xdr:row>
      <xdr:rowOff>91004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6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82131</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5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159986</xdr:rowOff>
    </xdr:from>
    <xdr:to>
      <xdr:col>46</xdr:col>
      <xdr:colOff>38100</xdr:colOff>
      <xdr:row>78</xdr:row>
      <xdr:rowOff>90136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6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81263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5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130299</xdr:rowOff>
    </xdr:from>
    <xdr:to>
      <xdr:col>41</xdr:col>
      <xdr:colOff>101600</xdr:colOff>
      <xdr:row>78</xdr:row>
      <xdr:rowOff>60449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3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51576</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2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592</xdr:rowOff>
    </xdr:from>
    <xdr:to>
      <xdr:col>36</xdr:col>
      <xdr:colOff>165100</xdr:colOff>
      <xdr:row>78</xdr:row>
      <xdr:rowOff>102192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7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93319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46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75296</xdr:rowOff>
    </xdr:from>
    <xdr:to>
      <xdr:col>55</xdr:col>
      <xdr:colOff>0</xdr:colOff>
      <xdr:row>96</xdr:row>
      <xdr:rowOff>137643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534496"/>
          <a:ext cx="838200" cy="6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45559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3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75296</xdr:rowOff>
    </xdr:from>
    <xdr:to>
      <xdr:col>50</xdr:col>
      <xdr:colOff>114300</xdr:colOff>
      <xdr:row>96</xdr:row>
      <xdr:rowOff>87579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534496"/>
          <a:ext cx="889000" cy="12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118770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37554</xdr:rowOff>
    </xdr:from>
    <xdr:to>
      <xdr:col>45</xdr:col>
      <xdr:colOff>177800</xdr:colOff>
      <xdr:row>96</xdr:row>
      <xdr:rowOff>87579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496754"/>
          <a:ext cx="889000" cy="5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62540</xdr:rowOff>
    </xdr:from>
    <xdr:to>
      <xdr:col>41</xdr:col>
      <xdr:colOff>50800</xdr:colOff>
      <xdr:row>96</xdr:row>
      <xdr:rowOff>37554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350290"/>
          <a:ext cx="889000" cy="14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146194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64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86843</xdr:rowOff>
    </xdr:from>
    <xdr:to>
      <xdr:col>55</xdr:col>
      <xdr:colOff>50800</xdr:colOff>
      <xdr:row>97</xdr:row>
      <xdr:rowOff>16993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54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65270</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52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24496</xdr:rowOff>
    </xdr:from>
    <xdr:to>
      <xdr:col>50</xdr:col>
      <xdr:colOff>165100</xdr:colOff>
      <xdr:row>96</xdr:row>
      <xdr:rowOff>126096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48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142623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25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36779</xdr:rowOff>
    </xdr:from>
    <xdr:to>
      <xdr:col>46</xdr:col>
      <xdr:colOff>38100</xdr:colOff>
      <xdr:row>96</xdr:row>
      <xdr:rowOff>138379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49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129506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58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158204</xdr:rowOff>
    </xdr:from>
    <xdr:to>
      <xdr:col>41</xdr:col>
      <xdr:colOff>101600</xdr:colOff>
      <xdr:row>96</xdr:row>
      <xdr:rowOff>88354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44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104881</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22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11740</xdr:rowOff>
    </xdr:from>
    <xdr:to>
      <xdr:col>36</xdr:col>
      <xdr:colOff>165100</xdr:colOff>
      <xdr:row>95</xdr:row>
      <xdr:rowOff>113340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29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129867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07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135654</xdr:rowOff>
    </xdr:from>
    <xdr:to>
      <xdr:col>85</xdr:col>
      <xdr:colOff>127000</xdr:colOff>
      <xdr:row>35</xdr:row>
      <xdr:rowOff>68583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5793504"/>
          <a:ext cx="838200" cy="27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125963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955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16713</xdr:rowOff>
    </xdr:from>
    <xdr:to>
      <xdr:col>81</xdr:col>
      <xdr:colOff>50800</xdr:colOff>
      <xdr:row>35</xdr:row>
      <xdr:rowOff>68583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6017463"/>
          <a:ext cx="889000" cy="5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126766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578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16713</xdr:rowOff>
    </xdr:from>
    <xdr:to>
      <xdr:col>76</xdr:col>
      <xdr:colOff>114300</xdr:colOff>
      <xdr:row>35</xdr:row>
      <xdr:rowOff>145758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017463"/>
          <a:ext cx="889000" cy="12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80997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0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145758</xdr:rowOff>
    </xdr:from>
    <xdr:to>
      <xdr:col>71</xdr:col>
      <xdr:colOff>177800</xdr:colOff>
      <xdr:row>35</xdr:row>
      <xdr:rowOff>156708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146508"/>
          <a:ext cx="889000" cy="1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94121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575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151843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580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84854</xdr:rowOff>
    </xdr:from>
    <xdr:to>
      <xdr:col>85</xdr:col>
      <xdr:colOff>177800</xdr:colOff>
      <xdr:row>34</xdr:row>
      <xdr:rowOff>15004</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574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107731</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559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17783</xdr:rowOff>
    </xdr:from>
    <xdr:to>
      <xdr:col>81</xdr:col>
      <xdr:colOff>101600</xdr:colOff>
      <xdr:row>35</xdr:row>
      <xdr:rowOff>119383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01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110510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11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137363</xdr:rowOff>
    </xdr:from>
    <xdr:to>
      <xdr:col>76</xdr:col>
      <xdr:colOff>165100</xdr:colOff>
      <xdr:row>35</xdr:row>
      <xdr:rowOff>67513</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596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84040</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74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94958</xdr:rowOff>
    </xdr:from>
    <xdr:to>
      <xdr:col>72</xdr:col>
      <xdr:colOff>38100</xdr:colOff>
      <xdr:row>36</xdr:row>
      <xdr:rowOff>25108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09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16235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18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105908</xdr:rowOff>
    </xdr:from>
    <xdr:to>
      <xdr:col>67</xdr:col>
      <xdr:colOff>101600</xdr:colOff>
      <xdr:row>36</xdr:row>
      <xdr:rowOff>36058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10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27185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19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30593</xdr:rowOff>
    </xdr:from>
    <xdr:to>
      <xdr:col>85</xdr:col>
      <xdr:colOff>127000</xdr:colOff>
      <xdr:row>57</xdr:row>
      <xdr:rowOff>42142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803243"/>
          <a:ext cx="838200" cy="1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142122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571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42142</xdr:rowOff>
    </xdr:from>
    <xdr:to>
      <xdr:col>81</xdr:col>
      <xdr:colOff>50800</xdr:colOff>
      <xdr:row>57</xdr:row>
      <xdr:rowOff>62881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814792"/>
          <a:ext cx="889000" cy="2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84621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51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33739</xdr:rowOff>
    </xdr:from>
    <xdr:to>
      <xdr:col>76</xdr:col>
      <xdr:colOff>114300</xdr:colOff>
      <xdr:row>57</xdr:row>
      <xdr:rowOff>62881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806389"/>
          <a:ext cx="889000" cy="29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6796</xdr:rowOff>
    </xdr:from>
    <xdr:to>
      <xdr:col>71</xdr:col>
      <xdr:colOff>177800</xdr:colOff>
      <xdr:row>57</xdr:row>
      <xdr:rowOff>33739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9779446"/>
          <a:ext cx="889000" cy="2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54701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48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73794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50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151243</xdr:rowOff>
    </xdr:from>
    <xdr:to>
      <xdr:col>85</xdr:col>
      <xdr:colOff>177800</xdr:colOff>
      <xdr:row>57</xdr:row>
      <xdr:rowOff>81393</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75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129670</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73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162792</xdr:rowOff>
    </xdr:from>
    <xdr:to>
      <xdr:col>81</xdr:col>
      <xdr:colOff>101600</xdr:colOff>
      <xdr:row>57</xdr:row>
      <xdr:rowOff>92942</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76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84069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85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12081</xdr:rowOff>
    </xdr:from>
    <xdr:to>
      <xdr:col>76</xdr:col>
      <xdr:colOff>165100</xdr:colOff>
      <xdr:row>57</xdr:row>
      <xdr:rowOff>113681</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78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104808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87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154389</xdr:rowOff>
    </xdr:from>
    <xdr:to>
      <xdr:col>72</xdr:col>
      <xdr:colOff>38100</xdr:colOff>
      <xdr:row>57</xdr:row>
      <xdr:rowOff>84539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75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75666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84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127446</xdr:rowOff>
    </xdr:from>
    <xdr:to>
      <xdr:col>67</xdr:col>
      <xdr:colOff>101600</xdr:colOff>
      <xdr:row>57</xdr:row>
      <xdr:rowOff>57596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72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48723</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82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118072</xdr:rowOff>
    </xdr:from>
    <xdr:to>
      <xdr:col>85</xdr:col>
      <xdr:colOff>127000</xdr:colOff>
      <xdr:row>77</xdr:row>
      <xdr:rowOff>42075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148272"/>
          <a:ext cx="838200" cy="9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44645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417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108851</xdr:rowOff>
    </xdr:from>
    <xdr:to>
      <xdr:col>81</xdr:col>
      <xdr:colOff>50800</xdr:colOff>
      <xdr:row>76</xdr:row>
      <xdr:rowOff>118072</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2967601"/>
          <a:ext cx="889000" cy="18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145470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51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108851</xdr:rowOff>
    </xdr:from>
    <xdr:to>
      <xdr:col>76</xdr:col>
      <xdr:colOff>114300</xdr:colOff>
      <xdr:row>77</xdr:row>
      <xdr:rowOff>92126</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2967601"/>
          <a:ext cx="889000" cy="32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130015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50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26670</xdr:rowOff>
    </xdr:from>
    <xdr:to>
      <xdr:col>71</xdr:col>
      <xdr:colOff>177800</xdr:colOff>
      <xdr:row>77</xdr:row>
      <xdr:rowOff>92126</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056870"/>
          <a:ext cx="889000" cy="23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140860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51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129342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50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162725</xdr:rowOff>
    </xdr:from>
    <xdr:to>
      <xdr:col>85</xdr:col>
      <xdr:colOff>177800</xdr:colOff>
      <xdr:row>77</xdr:row>
      <xdr:rowOff>92875</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19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14152</xdr:rowOff>
    </xdr:from>
    <xdr:ext cx="534377"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04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67272</xdr:rowOff>
    </xdr:from>
    <xdr:to>
      <xdr:col>81</xdr:col>
      <xdr:colOff>101600</xdr:colOff>
      <xdr:row>76</xdr:row>
      <xdr:rowOff>168872</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09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13949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14111" y="1287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58051</xdr:rowOff>
    </xdr:from>
    <xdr:to>
      <xdr:col>76</xdr:col>
      <xdr:colOff>165100</xdr:colOff>
      <xdr:row>75</xdr:row>
      <xdr:rowOff>159652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291680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4728</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25111" y="1269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41326</xdr:rowOff>
    </xdr:from>
    <xdr:to>
      <xdr:col>72</xdr:col>
      <xdr:colOff>38100</xdr:colOff>
      <xdr:row>77</xdr:row>
      <xdr:rowOff>142926</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2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159453</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301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147320</xdr:rowOff>
    </xdr:from>
    <xdr:to>
      <xdr:col>67</xdr:col>
      <xdr:colOff>101600</xdr:colOff>
      <xdr:row>76</xdr:row>
      <xdr:rowOff>77470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00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93997</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278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73420</xdr:rowOff>
    </xdr:from>
    <xdr:to>
      <xdr:col>85</xdr:col>
      <xdr:colOff>127000</xdr:colOff>
      <xdr:row>97</xdr:row>
      <xdr:rowOff>89038</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704070"/>
          <a:ext cx="838200" cy="15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67444</xdr:rowOff>
    </xdr:from>
    <xdr:to>
      <xdr:col>81</xdr:col>
      <xdr:colOff>50800</xdr:colOff>
      <xdr:row>97</xdr:row>
      <xdr:rowOff>73420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698094"/>
          <a:ext cx="889000" cy="5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67444</xdr:rowOff>
    </xdr:from>
    <xdr:to>
      <xdr:col>76</xdr:col>
      <xdr:colOff>114300</xdr:colOff>
      <xdr:row>97</xdr:row>
      <xdr:rowOff>70084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698094"/>
          <a:ext cx="889000" cy="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47833</xdr:rowOff>
    </xdr:from>
    <xdr:to>
      <xdr:col>71</xdr:col>
      <xdr:colOff>177800</xdr:colOff>
      <xdr:row>97</xdr:row>
      <xdr:rowOff>70084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814300" y="16678483"/>
          <a:ext cx="889000" cy="2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23483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8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38238</xdr:rowOff>
    </xdr:from>
    <xdr:to>
      <xdr:col>85</xdr:col>
      <xdr:colOff>177800</xdr:colOff>
      <xdr:row>97</xdr:row>
      <xdr:rowOff>139838</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6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61115</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52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22620</xdr:rowOff>
    </xdr:from>
    <xdr:to>
      <xdr:col>81</xdr:col>
      <xdr:colOff>101600</xdr:colOff>
      <xdr:row>97</xdr:row>
      <xdr:rowOff>124220</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65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140747</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181795" y="16428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16644</xdr:rowOff>
    </xdr:from>
    <xdr:to>
      <xdr:col>76</xdr:col>
      <xdr:colOff>165100</xdr:colOff>
      <xdr:row>97</xdr:row>
      <xdr:rowOff>118244</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6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134771</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92795" y="16422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19284</xdr:rowOff>
    </xdr:from>
    <xdr:to>
      <xdr:col>72</xdr:col>
      <xdr:colOff>38100</xdr:colOff>
      <xdr:row>97</xdr:row>
      <xdr:rowOff>120884</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64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137411</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6425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168483</xdr:rowOff>
    </xdr:from>
    <xdr:to>
      <xdr:col>67</xdr:col>
      <xdr:colOff>101600</xdr:colOff>
      <xdr:row>97</xdr:row>
      <xdr:rowOff>98633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62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115160</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14795" y="16402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782</a:t>
          </a:r>
          <a:r>
            <a:rPr kumimoji="1" lang="ja-JP" altLang="en-US" sz="1300">
              <a:latin typeface="ＭＳ Ｐゴシック" panose="020B0600070205080204" pitchFamily="50" charset="-128"/>
              <a:ea typeface="ＭＳ Ｐゴシック" panose="020B0600070205080204" pitchFamily="50" charset="-128"/>
            </a:rPr>
            <a:t>千円となった。上位</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項目は民生費、総務費、公債費、衛生費、教育費である。民生費は住民一人当たり</a:t>
          </a:r>
          <a:r>
            <a:rPr kumimoji="1" lang="en-US" altLang="ja-JP" sz="1300">
              <a:latin typeface="ＭＳ Ｐゴシック" panose="020B0600070205080204" pitchFamily="50" charset="-128"/>
              <a:ea typeface="ＭＳ Ｐゴシック" panose="020B0600070205080204" pitchFamily="50" charset="-128"/>
            </a:rPr>
            <a:t>232,329</a:t>
          </a:r>
          <a:r>
            <a:rPr kumimoji="1" lang="ja-JP" altLang="en-US" sz="1300">
              <a:latin typeface="ＭＳ Ｐゴシック" panose="020B0600070205080204" pitchFamily="50" charset="-128"/>
              <a:ea typeface="ＭＳ Ｐゴシック" panose="020B0600070205080204" pitchFamily="50" charset="-128"/>
            </a:rPr>
            <a:t>円となった。価格高騰重点支援給付事業費が増加し、令和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年度も引き続き高い水準となった。総務費は住民一人当たり</a:t>
          </a:r>
          <a:r>
            <a:rPr kumimoji="1" lang="en-US" altLang="ja-JP" sz="1300">
              <a:latin typeface="ＭＳ Ｐゴシック" panose="020B0600070205080204" pitchFamily="50" charset="-128"/>
              <a:ea typeface="ＭＳ Ｐゴシック" panose="020B0600070205080204" pitchFamily="50" charset="-128"/>
            </a:rPr>
            <a:t>126,107</a:t>
          </a:r>
          <a:r>
            <a:rPr kumimoji="1" lang="ja-JP" altLang="en-US" sz="1300">
              <a:latin typeface="ＭＳ Ｐゴシック" panose="020B0600070205080204" pitchFamily="50" charset="-128"/>
              <a:ea typeface="ＭＳ Ｐゴシック" panose="020B0600070205080204" pitchFamily="50" charset="-128"/>
            </a:rPr>
            <a:t>円となった。前年度より増加した主な要因は、ふるさと納税の推進によりふるさと応援基金積立金が増加したことである。公債費は住民一人当たり</a:t>
          </a:r>
          <a:r>
            <a:rPr kumimoji="1" lang="en-US" altLang="ja-JP" sz="1300">
              <a:latin typeface="ＭＳ Ｐゴシック" panose="020B0600070205080204" pitchFamily="50" charset="-128"/>
              <a:ea typeface="ＭＳ Ｐゴシック" panose="020B0600070205080204" pitchFamily="50" charset="-128"/>
            </a:rPr>
            <a:t>97,162</a:t>
          </a:r>
          <a:r>
            <a:rPr kumimoji="1" lang="ja-JP" altLang="en-US" sz="1300">
              <a:latin typeface="ＭＳ Ｐゴシック" panose="020B0600070205080204" pitchFamily="50" charset="-128"/>
              <a:ea typeface="ＭＳ Ｐゴシック" panose="020B0600070205080204" pitchFamily="50" charset="-128"/>
            </a:rPr>
            <a:t>円となった。依然として類似団体平均を上回っているため、建設事業は計画的かつ必要最低限とし、新規発債の抑制や、利率見直し等を行うことで比率の上昇抑制に努める。衛生費は住民一人当たり</a:t>
          </a:r>
          <a:r>
            <a:rPr kumimoji="1" lang="en-US" altLang="ja-JP" sz="1300">
              <a:latin typeface="ＭＳ Ｐゴシック" panose="020B0600070205080204" pitchFamily="50" charset="-128"/>
              <a:ea typeface="ＭＳ Ｐゴシック" panose="020B0600070205080204" pitchFamily="50" charset="-128"/>
            </a:rPr>
            <a:t>64,278</a:t>
          </a:r>
          <a:r>
            <a:rPr kumimoji="1" lang="ja-JP" altLang="en-US" sz="1300">
              <a:latin typeface="ＭＳ Ｐゴシック" panose="020B0600070205080204" pitchFamily="50" charset="-128"/>
              <a:ea typeface="ＭＳ Ｐゴシック" panose="020B0600070205080204" pitchFamily="50" charset="-128"/>
            </a:rPr>
            <a:t>円となった。新型コロナウイルスワクチン接種事業費の減額が影響した。教育費は住民一人当たり</a:t>
          </a:r>
          <a:r>
            <a:rPr kumimoji="1" lang="en-US" altLang="ja-JP" sz="1300">
              <a:latin typeface="ＭＳ Ｐゴシック" panose="020B0600070205080204" pitchFamily="50" charset="-128"/>
              <a:ea typeface="ＭＳ Ｐゴシック" panose="020B0600070205080204" pitchFamily="50" charset="-128"/>
            </a:rPr>
            <a:t>61,384</a:t>
          </a:r>
          <a:r>
            <a:rPr kumimoji="1" lang="ja-JP" altLang="en-US" sz="1300">
              <a:latin typeface="ＭＳ Ｐゴシック" panose="020B0600070205080204" pitchFamily="50" charset="-128"/>
              <a:ea typeface="ＭＳ Ｐゴシック" panose="020B0600070205080204" pitchFamily="50" charset="-128"/>
            </a:rPr>
            <a:t>円となり、前年度よりも増加した。吉田小学校体育館改修工事等の施設整備を実施したことが主な要因である。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広島県安芸高田市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実質収支額は一貫して黒字である。実質単年度収支は、平成</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年度決算以降</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年連続赤字が続き、令和</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年度にコロナ禍の事業中止等が要因で黒字となった。令和</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年度以降は歳入よりも歳出が大きくなり、実質単年度収支は赤字となっている。今後も、急な災害等へ対応するために、財政調整基金の取り崩しが見込まれることから、令和</a:t>
          </a:r>
          <a:r>
            <a:rPr kumimoji="1" lang="en-US" altLang="ja-JP" sz="1300">
              <a:latin typeface="ＭＳ ゴシック" pitchFamily="49" charset="-128"/>
              <a:ea typeface="ＭＳ ゴシック" pitchFamily="49" charset="-128"/>
            </a:rPr>
            <a:t>2</a:t>
          </a:r>
          <a:r>
            <a:rPr kumimoji="1" lang="ja-JP" altLang="en-US" sz="1300">
              <a:latin typeface="ＭＳ ゴシック" pitchFamily="49" charset="-128"/>
              <a:ea typeface="ＭＳ ゴシック" pitchFamily="49" charset="-128"/>
            </a:rPr>
            <a:t>年度に改訂した「財政運営方針・財政健全化計画」により、積極的な行財政改革を推進し、財政基盤強化に努める。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広島県安芸高田市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決算は歳入、歳出ともに前年度比増額となり、実質収支額は、歳入よりも歳出の増額が大きかったことから黒字となった。介護保険特別会計、下水道事業（公共下水道事業）会計、農業集落排水事業特別会計、下水道事業（特定環境保全公共下水道事業）会計、国民健康保険特別会計、浄化槽整備事業特別会計、後期高齢者医療特別会計は実質収支額に増減はあるが、引き続き黒字となった。その他会計は水道事業会計が広島県水道広域連合企業団へ統合したため皆減した。</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75" thickBot="1" x14ac:dyDescent="0.2">
      <c r="B2" s="176" t="s">
        <v>77</v>
      </c>
      <c r="C2" s="176"/>
      <c r="D2" s="177"/>
    </row>
    <row r="3" spans="1:119" ht="18.75" customHeight="1" thickBot="1" x14ac:dyDescent="0.2">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1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21432473</v>
      </c>
      <c r="BO4" s="462"/>
      <c r="BP4" s="462"/>
      <c r="BQ4" s="462"/>
      <c r="BR4" s="462"/>
      <c r="BS4" s="462"/>
      <c r="BT4" s="462"/>
      <c r="BU4" s="463"/>
      <c r="BV4" s="461">
        <v>21371425</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4.3</v>
      </c>
      <c r="CU4" s="602"/>
      <c r="CV4" s="602"/>
      <c r="CW4" s="602"/>
      <c r="CX4" s="602"/>
      <c r="CY4" s="602"/>
      <c r="CZ4" s="602"/>
      <c r="DA4" s="603"/>
      <c r="DB4" s="601">
        <v>6</v>
      </c>
      <c r="DC4" s="602"/>
      <c r="DD4" s="602"/>
      <c r="DE4" s="602"/>
      <c r="DF4" s="602"/>
      <c r="DG4" s="602"/>
      <c r="DH4" s="602"/>
      <c r="DI4" s="603"/>
    </row>
    <row r="5" spans="1:119" ht="18.75" customHeight="1" x14ac:dyDescent="0.1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20803166</v>
      </c>
      <c r="BO5" s="433"/>
      <c r="BP5" s="433"/>
      <c r="BQ5" s="433"/>
      <c r="BR5" s="433"/>
      <c r="BS5" s="433"/>
      <c r="BT5" s="433"/>
      <c r="BU5" s="434"/>
      <c r="BV5" s="432">
        <v>20438072</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92.1</v>
      </c>
      <c r="CU5" s="430"/>
      <c r="CV5" s="430"/>
      <c r="CW5" s="430"/>
      <c r="CX5" s="430"/>
      <c r="CY5" s="430"/>
      <c r="CZ5" s="430"/>
      <c r="DA5" s="431"/>
      <c r="DB5" s="429">
        <v>94.4</v>
      </c>
      <c r="DC5" s="430"/>
      <c r="DD5" s="430"/>
      <c r="DE5" s="430"/>
      <c r="DF5" s="430"/>
      <c r="DG5" s="430"/>
      <c r="DH5" s="430"/>
      <c r="DI5" s="431"/>
    </row>
    <row r="6" spans="1:119" ht="18.75" customHeight="1" x14ac:dyDescent="0.15">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629307</v>
      </c>
      <c r="BO6" s="433"/>
      <c r="BP6" s="433"/>
      <c r="BQ6" s="433"/>
      <c r="BR6" s="433"/>
      <c r="BS6" s="433"/>
      <c r="BT6" s="433"/>
      <c r="BU6" s="434"/>
      <c r="BV6" s="432">
        <v>933353</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92.5</v>
      </c>
      <c r="CU6" s="576"/>
      <c r="CV6" s="576"/>
      <c r="CW6" s="576"/>
      <c r="CX6" s="576"/>
      <c r="CY6" s="576"/>
      <c r="CZ6" s="576"/>
      <c r="DA6" s="577"/>
      <c r="DB6" s="575">
        <v>95.4</v>
      </c>
      <c r="DC6" s="576"/>
      <c r="DD6" s="576"/>
      <c r="DE6" s="576"/>
      <c r="DF6" s="576"/>
      <c r="DG6" s="576"/>
      <c r="DH6" s="576"/>
      <c r="DI6" s="577"/>
    </row>
    <row r="7" spans="1:119" ht="18.75" customHeight="1" x14ac:dyDescent="0.1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105434</v>
      </c>
      <c r="BO7" s="433"/>
      <c r="BP7" s="433"/>
      <c r="BQ7" s="433"/>
      <c r="BR7" s="433"/>
      <c r="BS7" s="433"/>
      <c r="BT7" s="433"/>
      <c r="BU7" s="434"/>
      <c r="BV7" s="432">
        <v>204056</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12223693</v>
      </c>
      <c r="CU7" s="433"/>
      <c r="CV7" s="433"/>
      <c r="CW7" s="433"/>
      <c r="CX7" s="433"/>
      <c r="CY7" s="433"/>
      <c r="CZ7" s="433"/>
      <c r="DA7" s="434"/>
      <c r="DB7" s="432">
        <v>12206023</v>
      </c>
      <c r="DC7" s="433"/>
      <c r="DD7" s="433"/>
      <c r="DE7" s="433"/>
      <c r="DF7" s="433"/>
      <c r="DG7" s="433"/>
      <c r="DH7" s="433"/>
      <c r="DI7" s="434"/>
    </row>
    <row r="8" spans="1:119" ht="18.75" customHeight="1" thickBot="1" x14ac:dyDescent="0.2">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523873</v>
      </c>
      <c r="BO8" s="433"/>
      <c r="BP8" s="433"/>
      <c r="BQ8" s="433"/>
      <c r="BR8" s="433"/>
      <c r="BS8" s="433"/>
      <c r="BT8" s="433"/>
      <c r="BU8" s="434"/>
      <c r="BV8" s="432">
        <v>729297</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0.33</v>
      </c>
      <c r="CU8" s="536"/>
      <c r="CV8" s="536"/>
      <c r="CW8" s="536"/>
      <c r="CX8" s="536"/>
      <c r="CY8" s="536"/>
      <c r="CZ8" s="536"/>
      <c r="DA8" s="537"/>
      <c r="DB8" s="535">
        <v>0.33</v>
      </c>
      <c r="DC8" s="536"/>
      <c r="DD8" s="536"/>
      <c r="DE8" s="536"/>
      <c r="DF8" s="536"/>
      <c r="DG8" s="536"/>
      <c r="DH8" s="536"/>
      <c r="DI8" s="537"/>
    </row>
    <row r="9" spans="1:119" ht="18.75" customHeight="1" thickBot="1" x14ac:dyDescent="0.2">
      <c r="A9" s="175"/>
      <c r="B9" s="564" t="s">
        <v>106</v>
      </c>
      <c r="C9" s="565"/>
      <c r="D9" s="565"/>
      <c r="E9" s="565"/>
      <c r="F9" s="565"/>
      <c r="G9" s="565"/>
      <c r="H9" s="565"/>
      <c r="I9" s="565"/>
      <c r="J9" s="565"/>
      <c r="K9" s="483"/>
      <c r="L9" s="566" t="s">
        <v>107</v>
      </c>
      <c r="M9" s="567"/>
      <c r="N9" s="567"/>
      <c r="O9" s="567"/>
      <c r="P9" s="567"/>
      <c r="Q9" s="568"/>
      <c r="R9" s="569">
        <v>26448</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-205424</v>
      </c>
      <c r="BO9" s="433"/>
      <c r="BP9" s="433"/>
      <c r="BQ9" s="433"/>
      <c r="BR9" s="433"/>
      <c r="BS9" s="433"/>
      <c r="BT9" s="433"/>
      <c r="BU9" s="434"/>
      <c r="BV9" s="432">
        <v>-199737</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17.5</v>
      </c>
      <c r="CU9" s="430"/>
      <c r="CV9" s="430"/>
      <c r="CW9" s="430"/>
      <c r="CX9" s="430"/>
      <c r="CY9" s="430"/>
      <c r="CZ9" s="430"/>
      <c r="DA9" s="431"/>
      <c r="DB9" s="429">
        <v>19</v>
      </c>
      <c r="DC9" s="430"/>
      <c r="DD9" s="430"/>
      <c r="DE9" s="430"/>
      <c r="DF9" s="430"/>
      <c r="DG9" s="430"/>
      <c r="DH9" s="430"/>
      <c r="DI9" s="431"/>
    </row>
    <row r="10" spans="1:119" ht="18.75" customHeight="1" thickBot="1" x14ac:dyDescent="0.2">
      <c r="A10" s="175"/>
      <c r="B10" s="564"/>
      <c r="C10" s="565"/>
      <c r="D10" s="565"/>
      <c r="E10" s="565"/>
      <c r="F10" s="565"/>
      <c r="G10" s="565"/>
      <c r="H10" s="565"/>
      <c r="I10" s="565"/>
      <c r="J10" s="565"/>
      <c r="K10" s="483"/>
      <c r="L10" s="388" t="s">
        <v>112</v>
      </c>
      <c r="M10" s="389"/>
      <c r="N10" s="389"/>
      <c r="O10" s="389"/>
      <c r="P10" s="389"/>
      <c r="Q10" s="390"/>
      <c r="R10" s="385">
        <v>29488</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114</v>
      </c>
      <c r="AV10" s="491"/>
      <c r="AW10" s="491"/>
      <c r="AX10" s="491"/>
      <c r="AY10" s="446" t="s">
        <v>115</v>
      </c>
      <c r="AZ10" s="447"/>
      <c r="BA10" s="447"/>
      <c r="BB10" s="447"/>
      <c r="BC10" s="447"/>
      <c r="BD10" s="447"/>
      <c r="BE10" s="447"/>
      <c r="BF10" s="447"/>
      <c r="BG10" s="447"/>
      <c r="BH10" s="447"/>
      <c r="BI10" s="447"/>
      <c r="BJ10" s="447"/>
      <c r="BK10" s="447"/>
      <c r="BL10" s="447"/>
      <c r="BM10" s="448"/>
      <c r="BN10" s="432">
        <v>133</v>
      </c>
      <c r="BO10" s="433"/>
      <c r="BP10" s="433"/>
      <c r="BQ10" s="433"/>
      <c r="BR10" s="433"/>
      <c r="BS10" s="433"/>
      <c r="BT10" s="433"/>
      <c r="BU10" s="434"/>
      <c r="BV10" s="432">
        <v>122</v>
      </c>
      <c r="BW10" s="433"/>
      <c r="BX10" s="433"/>
      <c r="BY10" s="433"/>
      <c r="BZ10" s="433"/>
      <c r="CA10" s="433"/>
      <c r="CB10" s="433"/>
      <c r="CC10" s="434"/>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114</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11081</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15">
      <c r="A12" s="175"/>
      <c r="B12" s="538" t="s">
        <v>123</v>
      </c>
      <c r="C12" s="539"/>
      <c r="D12" s="539"/>
      <c r="E12" s="539"/>
      <c r="F12" s="539"/>
      <c r="G12" s="539"/>
      <c r="H12" s="539"/>
      <c r="I12" s="539"/>
      <c r="J12" s="539"/>
      <c r="K12" s="540"/>
      <c r="L12" s="547" t="s">
        <v>124</v>
      </c>
      <c r="M12" s="548"/>
      <c r="N12" s="548"/>
      <c r="O12" s="548"/>
      <c r="P12" s="548"/>
      <c r="Q12" s="549"/>
      <c r="R12" s="550">
        <v>26611</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114</v>
      </c>
      <c r="AV12" s="491"/>
      <c r="AW12" s="491"/>
      <c r="AX12" s="491"/>
      <c r="AY12" s="446" t="s">
        <v>128</v>
      </c>
      <c r="AZ12" s="447"/>
      <c r="BA12" s="447"/>
      <c r="BB12" s="447"/>
      <c r="BC12" s="447"/>
      <c r="BD12" s="447"/>
      <c r="BE12" s="447"/>
      <c r="BF12" s="447"/>
      <c r="BG12" s="447"/>
      <c r="BH12" s="447"/>
      <c r="BI12" s="447"/>
      <c r="BJ12" s="447"/>
      <c r="BK12" s="447"/>
      <c r="BL12" s="447"/>
      <c r="BM12" s="448"/>
      <c r="BN12" s="432">
        <v>227266</v>
      </c>
      <c r="BO12" s="433"/>
      <c r="BP12" s="433"/>
      <c r="BQ12" s="433"/>
      <c r="BR12" s="433"/>
      <c r="BS12" s="433"/>
      <c r="BT12" s="433"/>
      <c r="BU12" s="434"/>
      <c r="BV12" s="432">
        <v>254404</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15">
      <c r="A13" s="175"/>
      <c r="B13" s="541"/>
      <c r="C13" s="542"/>
      <c r="D13" s="542"/>
      <c r="E13" s="542"/>
      <c r="F13" s="542"/>
      <c r="G13" s="542"/>
      <c r="H13" s="542"/>
      <c r="I13" s="542"/>
      <c r="J13" s="542"/>
      <c r="K13" s="543"/>
      <c r="L13" s="184"/>
      <c r="M13" s="516" t="s">
        <v>130</v>
      </c>
      <c r="N13" s="517"/>
      <c r="O13" s="517"/>
      <c r="P13" s="517"/>
      <c r="Q13" s="518"/>
      <c r="R13" s="519">
        <v>25538</v>
      </c>
      <c r="S13" s="520"/>
      <c r="T13" s="520"/>
      <c r="U13" s="520"/>
      <c r="V13" s="521"/>
      <c r="W13" s="522" t="s">
        <v>131</v>
      </c>
      <c r="X13" s="418"/>
      <c r="Y13" s="418"/>
      <c r="Z13" s="418"/>
      <c r="AA13" s="418"/>
      <c r="AB13" s="419"/>
      <c r="AC13" s="385">
        <v>1421</v>
      </c>
      <c r="AD13" s="386"/>
      <c r="AE13" s="386"/>
      <c r="AF13" s="386"/>
      <c r="AG13" s="387"/>
      <c r="AH13" s="385">
        <v>2025</v>
      </c>
      <c r="AI13" s="386"/>
      <c r="AJ13" s="386"/>
      <c r="AK13" s="386"/>
      <c r="AL13" s="445"/>
      <c r="AM13" s="489" t="s">
        <v>132</v>
      </c>
      <c r="AN13" s="389"/>
      <c r="AO13" s="389"/>
      <c r="AP13" s="389"/>
      <c r="AQ13" s="389"/>
      <c r="AR13" s="389"/>
      <c r="AS13" s="389"/>
      <c r="AT13" s="390"/>
      <c r="AU13" s="490" t="s">
        <v>114</v>
      </c>
      <c r="AV13" s="491"/>
      <c r="AW13" s="491"/>
      <c r="AX13" s="491"/>
      <c r="AY13" s="446" t="s">
        <v>133</v>
      </c>
      <c r="AZ13" s="447"/>
      <c r="BA13" s="447"/>
      <c r="BB13" s="447"/>
      <c r="BC13" s="447"/>
      <c r="BD13" s="447"/>
      <c r="BE13" s="447"/>
      <c r="BF13" s="447"/>
      <c r="BG13" s="447"/>
      <c r="BH13" s="447"/>
      <c r="BI13" s="447"/>
      <c r="BJ13" s="447"/>
      <c r="BK13" s="447"/>
      <c r="BL13" s="447"/>
      <c r="BM13" s="448"/>
      <c r="BN13" s="432">
        <v>-432557</v>
      </c>
      <c r="BO13" s="433"/>
      <c r="BP13" s="433"/>
      <c r="BQ13" s="433"/>
      <c r="BR13" s="433"/>
      <c r="BS13" s="433"/>
      <c r="BT13" s="433"/>
      <c r="BU13" s="434"/>
      <c r="BV13" s="432">
        <v>-442938</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10.9</v>
      </c>
      <c r="CU13" s="430"/>
      <c r="CV13" s="430"/>
      <c r="CW13" s="430"/>
      <c r="CX13" s="430"/>
      <c r="CY13" s="430"/>
      <c r="CZ13" s="430"/>
      <c r="DA13" s="431"/>
      <c r="DB13" s="429">
        <v>11.6</v>
      </c>
      <c r="DC13" s="430"/>
      <c r="DD13" s="430"/>
      <c r="DE13" s="430"/>
      <c r="DF13" s="430"/>
      <c r="DG13" s="430"/>
      <c r="DH13" s="430"/>
      <c r="DI13" s="431"/>
    </row>
    <row r="14" spans="1:119" ht="18.75" customHeight="1" thickBot="1" x14ac:dyDescent="0.2">
      <c r="A14" s="175"/>
      <c r="B14" s="541"/>
      <c r="C14" s="542"/>
      <c r="D14" s="542"/>
      <c r="E14" s="542"/>
      <c r="F14" s="542"/>
      <c r="G14" s="542"/>
      <c r="H14" s="542"/>
      <c r="I14" s="542"/>
      <c r="J14" s="542"/>
      <c r="K14" s="543"/>
      <c r="L14" s="506" t="s">
        <v>135</v>
      </c>
      <c r="M14" s="559"/>
      <c r="N14" s="559"/>
      <c r="O14" s="559"/>
      <c r="P14" s="559"/>
      <c r="Q14" s="560"/>
      <c r="R14" s="519">
        <v>26979</v>
      </c>
      <c r="S14" s="520"/>
      <c r="T14" s="520"/>
      <c r="U14" s="520"/>
      <c r="V14" s="521"/>
      <c r="W14" s="523"/>
      <c r="X14" s="421"/>
      <c r="Y14" s="421"/>
      <c r="Z14" s="421"/>
      <c r="AA14" s="421"/>
      <c r="AB14" s="422"/>
      <c r="AC14" s="512">
        <v>11.5</v>
      </c>
      <c r="AD14" s="513"/>
      <c r="AE14" s="513"/>
      <c r="AF14" s="513"/>
      <c r="AG14" s="514"/>
      <c r="AH14" s="512">
        <v>13.9</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v>62.9</v>
      </c>
      <c r="CU14" s="530"/>
      <c r="CV14" s="530"/>
      <c r="CW14" s="530"/>
      <c r="CX14" s="530"/>
      <c r="CY14" s="530"/>
      <c r="CZ14" s="530"/>
      <c r="DA14" s="531"/>
      <c r="DB14" s="529">
        <v>74.5</v>
      </c>
      <c r="DC14" s="530"/>
      <c r="DD14" s="530"/>
      <c r="DE14" s="530"/>
      <c r="DF14" s="530"/>
      <c r="DG14" s="530"/>
      <c r="DH14" s="530"/>
      <c r="DI14" s="531"/>
    </row>
    <row r="15" spans="1:119" ht="18.75" customHeight="1" x14ac:dyDescent="0.15">
      <c r="A15" s="175"/>
      <c r="B15" s="541"/>
      <c r="C15" s="542"/>
      <c r="D15" s="542"/>
      <c r="E15" s="542"/>
      <c r="F15" s="542"/>
      <c r="G15" s="542"/>
      <c r="H15" s="542"/>
      <c r="I15" s="542"/>
      <c r="J15" s="542"/>
      <c r="K15" s="543"/>
      <c r="L15" s="184"/>
      <c r="M15" s="516" t="s">
        <v>130</v>
      </c>
      <c r="N15" s="517"/>
      <c r="O15" s="517"/>
      <c r="P15" s="517"/>
      <c r="Q15" s="518"/>
      <c r="R15" s="519">
        <v>26114</v>
      </c>
      <c r="S15" s="520"/>
      <c r="T15" s="520"/>
      <c r="U15" s="520"/>
      <c r="V15" s="521"/>
      <c r="W15" s="522" t="s">
        <v>137</v>
      </c>
      <c r="X15" s="418"/>
      <c r="Y15" s="418"/>
      <c r="Z15" s="418"/>
      <c r="AA15" s="418"/>
      <c r="AB15" s="419"/>
      <c r="AC15" s="385">
        <v>3590</v>
      </c>
      <c r="AD15" s="386"/>
      <c r="AE15" s="386"/>
      <c r="AF15" s="386"/>
      <c r="AG15" s="387"/>
      <c r="AH15" s="385">
        <v>4196</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3780928</v>
      </c>
      <c r="BO15" s="462"/>
      <c r="BP15" s="462"/>
      <c r="BQ15" s="462"/>
      <c r="BR15" s="462"/>
      <c r="BS15" s="462"/>
      <c r="BT15" s="462"/>
      <c r="BU15" s="463"/>
      <c r="BV15" s="461">
        <v>3735754</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29.1</v>
      </c>
      <c r="AD16" s="513"/>
      <c r="AE16" s="513"/>
      <c r="AF16" s="513"/>
      <c r="AG16" s="514"/>
      <c r="AH16" s="512">
        <v>28.8</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11200490</v>
      </c>
      <c r="BO16" s="433"/>
      <c r="BP16" s="433"/>
      <c r="BQ16" s="433"/>
      <c r="BR16" s="433"/>
      <c r="BS16" s="433"/>
      <c r="BT16" s="433"/>
      <c r="BU16" s="434"/>
      <c r="BV16" s="432">
        <v>11149439</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7339</v>
      </c>
      <c r="AD17" s="386"/>
      <c r="AE17" s="386"/>
      <c r="AF17" s="386"/>
      <c r="AG17" s="387"/>
      <c r="AH17" s="385">
        <v>8348</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4745316</v>
      </c>
      <c r="BO17" s="433"/>
      <c r="BP17" s="433"/>
      <c r="BQ17" s="433"/>
      <c r="BR17" s="433"/>
      <c r="BS17" s="433"/>
      <c r="BT17" s="433"/>
      <c r="BU17" s="434"/>
      <c r="BV17" s="432">
        <v>4688127</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
      <c r="A18" s="175"/>
      <c r="B18" s="482" t="s">
        <v>147</v>
      </c>
      <c r="C18" s="483"/>
      <c r="D18" s="483"/>
      <c r="E18" s="484"/>
      <c r="F18" s="484"/>
      <c r="G18" s="484"/>
      <c r="H18" s="484"/>
      <c r="I18" s="484"/>
      <c r="J18" s="484"/>
      <c r="K18" s="484"/>
      <c r="L18" s="485">
        <v>537.71</v>
      </c>
      <c r="M18" s="485"/>
      <c r="N18" s="485"/>
      <c r="O18" s="485"/>
      <c r="P18" s="485"/>
      <c r="Q18" s="485"/>
      <c r="R18" s="486"/>
      <c r="S18" s="486"/>
      <c r="T18" s="486"/>
      <c r="U18" s="486"/>
      <c r="V18" s="487"/>
      <c r="W18" s="503"/>
      <c r="X18" s="504"/>
      <c r="Y18" s="504"/>
      <c r="Z18" s="504"/>
      <c r="AA18" s="504"/>
      <c r="AB18" s="528"/>
      <c r="AC18" s="402">
        <v>59.4</v>
      </c>
      <c r="AD18" s="403"/>
      <c r="AE18" s="403"/>
      <c r="AF18" s="403"/>
      <c r="AG18" s="488"/>
      <c r="AH18" s="402">
        <v>57.3</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11346577</v>
      </c>
      <c r="BO18" s="433"/>
      <c r="BP18" s="433"/>
      <c r="BQ18" s="433"/>
      <c r="BR18" s="433"/>
      <c r="BS18" s="433"/>
      <c r="BT18" s="433"/>
      <c r="BU18" s="434"/>
      <c r="BV18" s="432">
        <v>11542025</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
      <c r="A19" s="175"/>
      <c r="B19" s="482" t="s">
        <v>149</v>
      </c>
      <c r="C19" s="483"/>
      <c r="D19" s="483"/>
      <c r="E19" s="484"/>
      <c r="F19" s="484"/>
      <c r="G19" s="484"/>
      <c r="H19" s="484"/>
      <c r="I19" s="484"/>
      <c r="J19" s="484"/>
      <c r="K19" s="484"/>
      <c r="L19" s="492">
        <v>49</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14673926</v>
      </c>
      <c r="BO19" s="433"/>
      <c r="BP19" s="433"/>
      <c r="BQ19" s="433"/>
      <c r="BR19" s="433"/>
      <c r="BS19" s="433"/>
      <c r="BT19" s="433"/>
      <c r="BU19" s="434"/>
      <c r="BV19" s="432">
        <v>14645699</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
      <c r="A20" s="175"/>
      <c r="B20" s="482" t="s">
        <v>151</v>
      </c>
      <c r="C20" s="483"/>
      <c r="D20" s="483"/>
      <c r="E20" s="484"/>
      <c r="F20" s="484"/>
      <c r="G20" s="484"/>
      <c r="H20" s="484"/>
      <c r="I20" s="484"/>
      <c r="J20" s="484"/>
      <c r="K20" s="484"/>
      <c r="L20" s="492">
        <v>11060</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15">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20137742</v>
      </c>
      <c r="BO22" s="462"/>
      <c r="BP22" s="462"/>
      <c r="BQ22" s="462"/>
      <c r="BR22" s="462"/>
      <c r="BS22" s="462"/>
      <c r="BT22" s="462"/>
      <c r="BU22" s="463"/>
      <c r="BV22" s="461">
        <v>21409859</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1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11442350</v>
      </c>
      <c r="BO23" s="433"/>
      <c r="BP23" s="433"/>
      <c r="BQ23" s="433"/>
      <c r="BR23" s="433"/>
      <c r="BS23" s="433"/>
      <c r="BT23" s="433"/>
      <c r="BU23" s="434"/>
      <c r="BV23" s="432">
        <v>11616357</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
      <c r="A24" s="175"/>
      <c r="B24" s="411"/>
      <c r="C24" s="412"/>
      <c r="D24" s="413"/>
      <c r="E24" s="388" t="s">
        <v>161</v>
      </c>
      <c r="F24" s="389"/>
      <c r="G24" s="389"/>
      <c r="H24" s="389"/>
      <c r="I24" s="389"/>
      <c r="J24" s="389"/>
      <c r="K24" s="390"/>
      <c r="L24" s="385">
        <v>1</v>
      </c>
      <c r="M24" s="386"/>
      <c r="N24" s="386"/>
      <c r="O24" s="386"/>
      <c r="P24" s="387"/>
      <c r="Q24" s="385">
        <v>8600</v>
      </c>
      <c r="R24" s="386"/>
      <c r="S24" s="386"/>
      <c r="T24" s="386"/>
      <c r="U24" s="386"/>
      <c r="V24" s="387"/>
      <c r="W24" s="475"/>
      <c r="X24" s="412"/>
      <c r="Y24" s="413"/>
      <c r="Z24" s="388" t="s">
        <v>162</v>
      </c>
      <c r="AA24" s="389"/>
      <c r="AB24" s="389"/>
      <c r="AC24" s="389"/>
      <c r="AD24" s="389"/>
      <c r="AE24" s="389"/>
      <c r="AF24" s="389"/>
      <c r="AG24" s="390"/>
      <c r="AH24" s="385">
        <v>343</v>
      </c>
      <c r="AI24" s="386"/>
      <c r="AJ24" s="386"/>
      <c r="AK24" s="386"/>
      <c r="AL24" s="387"/>
      <c r="AM24" s="385">
        <v>1116465</v>
      </c>
      <c r="AN24" s="386"/>
      <c r="AO24" s="386"/>
      <c r="AP24" s="386"/>
      <c r="AQ24" s="386"/>
      <c r="AR24" s="387"/>
      <c r="AS24" s="385">
        <v>3255</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14611130</v>
      </c>
      <c r="BO24" s="433"/>
      <c r="BP24" s="433"/>
      <c r="BQ24" s="433"/>
      <c r="BR24" s="433"/>
      <c r="BS24" s="433"/>
      <c r="BT24" s="433"/>
      <c r="BU24" s="434"/>
      <c r="BV24" s="432">
        <v>15275928</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15">
      <c r="A25" s="175"/>
      <c r="B25" s="411"/>
      <c r="C25" s="412"/>
      <c r="D25" s="413"/>
      <c r="E25" s="388" t="s">
        <v>164</v>
      </c>
      <c r="F25" s="389"/>
      <c r="G25" s="389"/>
      <c r="H25" s="389"/>
      <c r="I25" s="389"/>
      <c r="J25" s="389"/>
      <c r="K25" s="390"/>
      <c r="L25" s="385">
        <v>1</v>
      </c>
      <c r="M25" s="386"/>
      <c r="N25" s="386"/>
      <c r="O25" s="386"/>
      <c r="P25" s="387"/>
      <c r="Q25" s="385">
        <v>7000</v>
      </c>
      <c r="R25" s="386"/>
      <c r="S25" s="386"/>
      <c r="T25" s="386"/>
      <c r="U25" s="386"/>
      <c r="V25" s="387"/>
      <c r="W25" s="475"/>
      <c r="X25" s="412"/>
      <c r="Y25" s="413"/>
      <c r="Z25" s="388" t="s">
        <v>165</v>
      </c>
      <c r="AA25" s="389"/>
      <c r="AB25" s="389"/>
      <c r="AC25" s="389"/>
      <c r="AD25" s="389"/>
      <c r="AE25" s="389"/>
      <c r="AF25" s="389"/>
      <c r="AG25" s="390"/>
      <c r="AH25" s="385">
        <v>58</v>
      </c>
      <c r="AI25" s="386"/>
      <c r="AJ25" s="386"/>
      <c r="AK25" s="386"/>
      <c r="AL25" s="387"/>
      <c r="AM25" s="385">
        <v>170868</v>
      </c>
      <c r="AN25" s="386"/>
      <c r="AO25" s="386"/>
      <c r="AP25" s="386"/>
      <c r="AQ25" s="386"/>
      <c r="AR25" s="387"/>
      <c r="AS25" s="385">
        <v>2946</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2560335</v>
      </c>
      <c r="BO25" s="462"/>
      <c r="BP25" s="462"/>
      <c r="BQ25" s="462"/>
      <c r="BR25" s="462"/>
      <c r="BS25" s="462"/>
      <c r="BT25" s="462"/>
      <c r="BU25" s="463"/>
      <c r="BV25" s="461">
        <v>1949579</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15">
      <c r="A26" s="175"/>
      <c r="B26" s="411"/>
      <c r="C26" s="412"/>
      <c r="D26" s="413"/>
      <c r="E26" s="388" t="s">
        <v>167</v>
      </c>
      <c r="F26" s="389"/>
      <c r="G26" s="389"/>
      <c r="H26" s="389"/>
      <c r="I26" s="389"/>
      <c r="J26" s="389"/>
      <c r="K26" s="390"/>
      <c r="L26" s="385">
        <v>1</v>
      </c>
      <c r="M26" s="386"/>
      <c r="N26" s="386"/>
      <c r="O26" s="386"/>
      <c r="P26" s="387"/>
      <c r="Q26" s="385">
        <v>6400</v>
      </c>
      <c r="R26" s="386"/>
      <c r="S26" s="386"/>
      <c r="T26" s="386"/>
      <c r="U26" s="386"/>
      <c r="V26" s="387"/>
      <c r="W26" s="475"/>
      <c r="X26" s="412"/>
      <c r="Y26" s="413"/>
      <c r="Z26" s="388" t="s">
        <v>168</v>
      </c>
      <c r="AA26" s="443"/>
      <c r="AB26" s="443"/>
      <c r="AC26" s="443"/>
      <c r="AD26" s="443"/>
      <c r="AE26" s="443"/>
      <c r="AF26" s="443"/>
      <c r="AG26" s="444"/>
      <c r="AH26" s="385" t="s">
        <v>122</v>
      </c>
      <c r="AI26" s="386"/>
      <c r="AJ26" s="386"/>
      <c r="AK26" s="386"/>
      <c r="AL26" s="387"/>
      <c r="AM26" s="385" t="s">
        <v>122</v>
      </c>
      <c r="AN26" s="386"/>
      <c r="AO26" s="386"/>
      <c r="AP26" s="386"/>
      <c r="AQ26" s="386"/>
      <c r="AR26" s="387"/>
      <c r="AS26" s="385" t="s">
        <v>122</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
      <c r="A27" s="175"/>
      <c r="B27" s="411"/>
      <c r="C27" s="412"/>
      <c r="D27" s="413"/>
      <c r="E27" s="388" t="s">
        <v>170</v>
      </c>
      <c r="F27" s="389"/>
      <c r="G27" s="389"/>
      <c r="H27" s="389"/>
      <c r="I27" s="389"/>
      <c r="J27" s="389"/>
      <c r="K27" s="390"/>
      <c r="L27" s="385">
        <v>1</v>
      </c>
      <c r="M27" s="386"/>
      <c r="N27" s="386"/>
      <c r="O27" s="386"/>
      <c r="P27" s="387"/>
      <c r="Q27" s="385">
        <v>4100</v>
      </c>
      <c r="R27" s="386"/>
      <c r="S27" s="386"/>
      <c r="T27" s="386"/>
      <c r="U27" s="386"/>
      <c r="V27" s="387"/>
      <c r="W27" s="475"/>
      <c r="X27" s="412"/>
      <c r="Y27" s="413"/>
      <c r="Z27" s="388" t="s">
        <v>171</v>
      </c>
      <c r="AA27" s="389"/>
      <c r="AB27" s="389"/>
      <c r="AC27" s="389"/>
      <c r="AD27" s="389"/>
      <c r="AE27" s="389"/>
      <c r="AF27" s="389"/>
      <c r="AG27" s="390"/>
      <c r="AH27" s="385">
        <v>8</v>
      </c>
      <c r="AI27" s="386"/>
      <c r="AJ27" s="386"/>
      <c r="AK27" s="386"/>
      <c r="AL27" s="387"/>
      <c r="AM27" s="385">
        <v>32237</v>
      </c>
      <c r="AN27" s="386"/>
      <c r="AO27" s="386"/>
      <c r="AP27" s="386"/>
      <c r="AQ27" s="386"/>
      <c r="AR27" s="387"/>
      <c r="AS27" s="385">
        <v>4030</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t="s">
        <v>122</v>
      </c>
      <c r="BO27" s="467"/>
      <c r="BP27" s="467"/>
      <c r="BQ27" s="467"/>
      <c r="BR27" s="467"/>
      <c r="BS27" s="467"/>
      <c r="BT27" s="467"/>
      <c r="BU27" s="468"/>
      <c r="BV27" s="466" t="s">
        <v>122</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15">
      <c r="A28" s="175"/>
      <c r="B28" s="411"/>
      <c r="C28" s="412"/>
      <c r="D28" s="413"/>
      <c r="E28" s="388" t="s">
        <v>173</v>
      </c>
      <c r="F28" s="389"/>
      <c r="G28" s="389"/>
      <c r="H28" s="389"/>
      <c r="I28" s="389"/>
      <c r="J28" s="389"/>
      <c r="K28" s="390"/>
      <c r="L28" s="385">
        <v>1</v>
      </c>
      <c r="M28" s="386"/>
      <c r="N28" s="386"/>
      <c r="O28" s="386"/>
      <c r="P28" s="387"/>
      <c r="Q28" s="385">
        <v>3550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1093642</v>
      </c>
      <c r="BO28" s="462"/>
      <c r="BP28" s="462"/>
      <c r="BQ28" s="462"/>
      <c r="BR28" s="462"/>
      <c r="BS28" s="462"/>
      <c r="BT28" s="462"/>
      <c r="BU28" s="463"/>
      <c r="BV28" s="461">
        <v>920775</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15">
      <c r="A29" s="175"/>
      <c r="B29" s="411"/>
      <c r="C29" s="412"/>
      <c r="D29" s="413"/>
      <c r="E29" s="388" t="s">
        <v>176</v>
      </c>
      <c r="F29" s="389"/>
      <c r="G29" s="389"/>
      <c r="H29" s="389"/>
      <c r="I29" s="389"/>
      <c r="J29" s="389"/>
      <c r="K29" s="390"/>
      <c r="L29" s="385">
        <v>14</v>
      </c>
      <c r="M29" s="386"/>
      <c r="N29" s="386"/>
      <c r="O29" s="386"/>
      <c r="P29" s="387"/>
      <c r="Q29" s="385">
        <v>3250</v>
      </c>
      <c r="R29" s="386"/>
      <c r="S29" s="386"/>
      <c r="T29" s="386"/>
      <c r="U29" s="386"/>
      <c r="V29" s="387"/>
      <c r="W29" s="476"/>
      <c r="X29" s="477"/>
      <c r="Y29" s="478"/>
      <c r="Z29" s="388" t="s">
        <v>177</v>
      </c>
      <c r="AA29" s="389"/>
      <c r="AB29" s="389"/>
      <c r="AC29" s="389"/>
      <c r="AD29" s="389"/>
      <c r="AE29" s="389"/>
      <c r="AF29" s="389"/>
      <c r="AG29" s="390"/>
      <c r="AH29" s="385">
        <v>351</v>
      </c>
      <c r="AI29" s="386"/>
      <c r="AJ29" s="386"/>
      <c r="AK29" s="386"/>
      <c r="AL29" s="387"/>
      <c r="AM29" s="385">
        <v>1148702</v>
      </c>
      <c r="AN29" s="386"/>
      <c r="AO29" s="386"/>
      <c r="AP29" s="386"/>
      <c r="AQ29" s="386"/>
      <c r="AR29" s="387"/>
      <c r="AS29" s="385">
        <v>3273</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500767</v>
      </c>
      <c r="BO29" s="433"/>
      <c r="BP29" s="433"/>
      <c r="BQ29" s="433"/>
      <c r="BR29" s="433"/>
      <c r="BS29" s="433"/>
      <c r="BT29" s="433"/>
      <c r="BU29" s="434"/>
      <c r="BV29" s="432">
        <v>443881</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99.2</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5910106</v>
      </c>
      <c r="BO30" s="467"/>
      <c r="BP30" s="467"/>
      <c r="BQ30" s="467"/>
      <c r="BR30" s="467"/>
      <c r="BS30" s="467"/>
      <c r="BT30" s="467"/>
      <c r="BU30" s="468"/>
      <c r="BV30" s="466">
        <v>5734034</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15">
      <c r="A33" s="175"/>
      <c r="B33" s="199"/>
      <c r="C33" s="384" t="s">
        <v>186</v>
      </c>
      <c r="D33" s="384"/>
      <c r="E33" s="383" t="s">
        <v>187</v>
      </c>
      <c r="F33" s="383"/>
      <c r="G33" s="383"/>
      <c r="H33" s="383"/>
      <c r="I33" s="383"/>
      <c r="J33" s="383"/>
      <c r="K33" s="383"/>
      <c r="L33" s="383"/>
      <c r="M33" s="383"/>
      <c r="N33" s="383"/>
      <c r="O33" s="383"/>
      <c r="P33" s="383"/>
      <c r="Q33" s="383"/>
      <c r="R33" s="383"/>
      <c r="S33" s="383"/>
      <c r="T33" s="200"/>
      <c r="U33" s="384" t="s">
        <v>186</v>
      </c>
      <c r="V33" s="384"/>
      <c r="W33" s="383" t="s">
        <v>187</v>
      </c>
      <c r="X33" s="383"/>
      <c r="Y33" s="383"/>
      <c r="Z33" s="383"/>
      <c r="AA33" s="383"/>
      <c r="AB33" s="383"/>
      <c r="AC33" s="383"/>
      <c r="AD33" s="383"/>
      <c r="AE33" s="383"/>
      <c r="AF33" s="383"/>
      <c r="AG33" s="383"/>
      <c r="AH33" s="383"/>
      <c r="AI33" s="383"/>
      <c r="AJ33" s="383"/>
      <c r="AK33" s="383"/>
      <c r="AL33" s="200"/>
      <c r="AM33" s="384" t="s">
        <v>186</v>
      </c>
      <c r="AN33" s="384"/>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384" t="s">
        <v>188</v>
      </c>
      <c r="BX33" s="384"/>
      <c r="BY33" s="383" t="s">
        <v>190</v>
      </c>
      <c r="BZ33" s="383"/>
      <c r="CA33" s="383"/>
      <c r="CB33" s="383"/>
      <c r="CC33" s="383"/>
      <c r="CD33" s="383"/>
      <c r="CE33" s="383"/>
      <c r="CF33" s="383"/>
      <c r="CG33" s="383"/>
      <c r="CH33" s="383"/>
      <c r="CI33" s="383"/>
      <c r="CJ33" s="383"/>
      <c r="CK33" s="383"/>
      <c r="CL33" s="383"/>
      <c r="CM33" s="383"/>
      <c r="CN33" s="200"/>
      <c r="CO33" s="384" t="s">
        <v>186</v>
      </c>
      <c r="CP33" s="384"/>
      <c r="CQ33" s="383" t="s">
        <v>191</v>
      </c>
      <c r="CR33" s="383"/>
      <c r="CS33" s="383"/>
      <c r="CT33" s="383"/>
      <c r="CU33" s="383"/>
      <c r="CV33" s="383"/>
      <c r="CW33" s="383"/>
      <c r="CX33" s="383"/>
      <c r="CY33" s="383"/>
      <c r="CZ33" s="383"/>
      <c r="DA33" s="383"/>
      <c r="DB33" s="383"/>
      <c r="DC33" s="383"/>
      <c r="DD33" s="383"/>
      <c r="DE33" s="383"/>
      <c r="DF33" s="200"/>
      <c r="DG33" s="382" t="s">
        <v>192</v>
      </c>
      <c r="DH33" s="382"/>
      <c r="DI33" s="202"/>
    </row>
    <row r="34" spans="1:113" ht="32.25" customHeight="1" x14ac:dyDescent="0.15">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3</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f>IF(AO34="","",MAX(C34:D43,U34:V43)+1)</f>
        <v>6</v>
      </c>
      <c r="AN34" s="380"/>
      <c r="AO34" s="381" t="str">
        <f>IF('各会計、関係団体の財政状況及び健全化判断比率'!B31="","",'各会計、関係団体の財政状況及び健全化判断比率'!B31)</f>
        <v>下水道事業（公共下水道事業）会計</v>
      </c>
      <c r="AP34" s="381"/>
      <c r="AQ34" s="381"/>
      <c r="AR34" s="381"/>
      <c r="AS34" s="381"/>
      <c r="AT34" s="381"/>
      <c r="AU34" s="381"/>
      <c r="AV34" s="381"/>
      <c r="AW34" s="381"/>
      <c r="AX34" s="381"/>
      <c r="AY34" s="381"/>
      <c r="AZ34" s="381"/>
      <c r="BA34" s="381"/>
      <c r="BB34" s="381"/>
      <c r="BC34" s="381"/>
      <c r="BD34" s="175"/>
      <c r="BE34" s="380">
        <f>IF(BG34="","",MAX(C34:D43,U34:V43,AM34:AN43)+1)</f>
        <v>8</v>
      </c>
      <c r="BF34" s="380"/>
      <c r="BG34" s="381" t="str">
        <f>IF('各会計、関係団体の財政状況及び健全化判断比率'!B33="","",'各会計、関係団体の財政状況及び健全化判断比率'!B33)</f>
        <v>農業集落排水事業特別会計</v>
      </c>
      <c r="BH34" s="381"/>
      <c r="BI34" s="381"/>
      <c r="BJ34" s="381"/>
      <c r="BK34" s="381"/>
      <c r="BL34" s="381"/>
      <c r="BM34" s="381"/>
      <c r="BN34" s="381"/>
      <c r="BO34" s="381"/>
      <c r="BP34" s="381"/>
      <c r="BQ34" s="381"/>
      <c r="BR34" s="381"/>
      <c r="BS34" s="381"/>
      <c r="BT34" s="381"/>
      <c r="BU34" s="381"/>
      <c r="BV34" s="175"/>
      <c r="BW34" s="380">
        <f>IF(BY34="","",MAX(C34:D43,U34:V43,AM34:AN43,BE34:BF43)+1)</f>
        <v>10</v>
      </c>
      <c r="BX34" s="380"/>
      <c r="BY34" s="381" t="str">
        <f>IF('各会計、関係団体の財政状況及び健全化判断比率'!B68="","",'各会計、関係団体の財政状況及び健全化判断比率'!B68)</f>
        <v>広島県後期高齢者医療広域連合（一般会計）</v>
      </c>
      <c r="BZ34" s="381"/>
      <c r="CA34" s="381"/>
      <c r="CB34" s="381"/>
      <c r="CC34" s="381"/>
      <c r="CD34" s="381"/>
      <c r="CE34" s="381"/>
      <c r="CF34" s="381"/>
      <c r="CG34" s="381"/>
      <c r="CH34" s="381"/>
      <c r="CI34" s="381"/>
      <c r="CJ34" s="381"/>
      <c r="CK34" s="381"/>
      <c r="CL34" s="381"/>
      <c r="CM34" s="381"/>
      <c r="CN34" s="175"/>
      <c r="CO34" s="380">
        <f>IF(CQ34="","",MAX(C34:D43,U34:V43,AM34:AN43,BE34:BF43,BW34:BX43)+1)</f>
        <v>16</v>
      </c>
      <c r="CP34" s="380"/>
      <c r="CQ34" s="381" t="str">
        <f>IF('各会計、関係団体の財政状況及び健全化判断比率'!BS7="","",'各会計、関係団体の財政状況及び健全化判断比率'!BS7)</f>
        <v>安芸高田市地域振興事業団</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15">
      <c r="A35" s="175"/>
      <c r="B35" s="199"/>
      <c r="C35" s="380">
        <f>IF(E35="","",C34+1)</f>
        <v>2</v>
      </c>
      <c r="D35" s="380"/>
      <c r="E35" s="381" t="str">
        <f>IF('各会計、関係団体の財政状況及び健全化判断比率'!B8="","",'各会計、関係団体の財政状況及び健全化判断比率'!B8)</f>
        <v>コミュニティ・プラント整備事業特別会計</v>
      </c>
      <c r="F35" s="381"/>
      <c r="G35" s="381"/>
      <c r="H35" s="381"/>
      <c r="I35" s="381"/>
      <c r="J35" s="381"/>
      <c r="K35" s="381"/>
      <c r="L35" s="381"/>
      <c r="M35" s="381"/>
      <c r="N35" s="381"/>
      <c r="O35" s="381"/>
      <c r="P35" s="381"/>
      <c r="Q35" s="381"/>
      <c r="R35" s="381"/>
      <c r="S35" s="381"/>
      <c r="T35" s="175"/>
      <c r="U35" s="380">
        <f>IF(W35="","",U34+1)</f>
        <v>4</v>
      </c>
      <c r="V35" s="380"/>
      <c r="W35" s="381" t="str">
        <f>IF('各会計、関係団体の財政状況及び健全化判断比率'!B29="","",'各会計、関係団体の財政状況及び健全化判断比率'!B29)</f>
        <v>後期高齢者医療特別会計</v>
      </c>
      <c r="X35" s="381"/>
      <c r="Y35" s="381"/>
      <c r="Z35" s="381"/>
      <c r="AA35" s="381"/>
      <c r="AB35" s="381"/>
      <c r="AC35" s="381"/>
      <c r="AD35" s="381"/>
      <c r="AE35" s="381"/>
      <c r="AF35" s="381"/>
      <c r="AG35" s="381"/>
      <c r="AH35" s="381"/>
      <c r="AI35" s="381"/>
      <c r="AJ35" s="381"/>
      <c r="AK35" s="381"/>
      <c r="AL35" s="175"/>
      <c r="AM35" s="380">
        <f t="shared" ref="AM35:AM43" si="0">IF(AO35="","",AM34+1)</f>
        <v>7</v>
      </c>
      <c r="AN35" s="380"/>
      <c r="AO35" s="381" t="str">
        <f>IF('各会計、関係団体の財政状況及び健全化判断比率'!B32="","",'各会計、関係団体の財政状況及び健全化判断比率'!B32)</f>
        <v>下水道事業（特定環境保全公共下水道事業）会計</v>
      </c>
      <c r="AP35" s="381"/>
      <c r="AQ35" s="381"/>
      <c r="AR35" s="381"/>
      <c r="AS35" s="381"/>
      <c r="AT35" s="381"/>
      <c r="AU35" s="381"/>
      <c r="AV35" s="381"/>
      <c r="AW35" s="381"/>
      <c r="AX35" s="381"/>
      <c r="AY35" s="381"/>
      <c r="AZ35" s="381"/>
      <c r="BA35" s="381"/>
      <c r="BB35" s="381"/>
      <c r="BC35" s="381"/>
      <c r="BD35" s="175"/>
      <c r="BE35" s="380">
        <f t="shared" ref="BE35:BE43" si="1">IF(BG35="","",BE34+1)</f>
        <v>9</v>
      </c>
      <c r="BF35" s="380"/>
      <c r="BG35" s="381" t="str">
        <f>IF('各会計、関係団体の財政状況及び健全化判断比率'!B34="","",'各会計、関係団体の財政状況及び健全化判断比率'!B34)</f>
        <v>浄化槽整備事業特別会計</v>
      </c>
      <c r="BH35" s="381"/>
      <c r="BI35" s="381"/>
      <c r="BJ35" s="381"/>
      <c r="BK35" s="381"/>
      <c r="BL35" s="381"/>
      <c r="BM35" s="381"/>
      <c r="BN35" s="381"/>
      <c r="BO35" s="381"/>
      <c r="BP35" s="381"/>
      <c r="BQ35" s="381"/>
      <c r="BR35" s="381"/>
      <c r="BS35" s="381"/>
      <c r="BT35" s="381"/>
      <c r="BU35" s="381"/>
      <c r="BV35" s="175"/>
      <c r="BW35" s="380">
        <f t="shared" ref="BW35:BW43" si="2">IF(BY35="","",BW34+1)</f>
        <v>11</v>
      </c>
      <c r="BX35" s="380"/>
      <c r="BY35" s="381" t="str">
        <f>IF('各会計、関係団体の財政状況及び健全化判断比率'!B69="","",'各会計、関係団体の財政状況及び健全化判断比率'!B69)</f>
        <v>広島県後期高齢者医療広域連合（特別会計）</v>
      </c>
      <c r="BZ35" s="381"/>
      <c r="CA35" s="381"/>
      <c r="CB35" s="381"/>
      <c r="CC35" s="381"/>
      <c r="CD35" s="381"/>
      <c r="CE35" s="381"/>
      <c r="CF35" s="381"/>
      <c r="CG35" s="381"/>
      <c r="CH35" s="381"/>
      <c r="CI35" s="381"/>
      <c r="CJ35" s="381"/>
      <c r="CK35" s="381"/>
      <c r="CL35" s="381"/>
      <c r="CM35" s="381"/>
      <c r="CN35" s="175"/>
      <c r="CO35" s="380">
        <f t="shared" ref="CO35:CO43" si="3">IF(CQ35="","",CO34+1)</f>
        <v>17</v>
      </c>
      <c r="CP35" s="380"/>
      <c r="CQ35" s="381" t="str">
        <f>IF('各会計、関係団体の財政状況及び健全化判断比率'!BS8="","",'各会計、関係団体の財政状況及び健全化判断比率'!BS8)</f>
        <v>神楽門前湯治村</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15">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5</v>
      </c>
      <c r="V36" s="380"/>
      <c r="W36" s="381" t="str">
        <f>IF('各会計、関係団体の財政状況及び健全化判断比率'!B30="","",'各会計、関係団体の財政状況及び健全化判断比率'!B30)</f>
        <v>介護保険特別会計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12</v>
      </c>
      <c r="BX36" s="380"/>
      <c r="BY36" s="381" t="str">
        <f>IF('各会計、関係団体の財政状況及び健全化判断比率'!B70="","",'各会計、関係団体の財政状況及び健全化判断比率'!B70)</f>
        <v>広島県市町総合事務組合</v>
      </c>
      <c r="BZ36" s="381"/>
      <c r="CA36" s="381"/>
      <c r="CB36" s="381"/>
      <c r="CC36" s="381"/>
      <c r="CD36" s="381"/>
      <c r="CE36" s="381"/>
      <c r="CF36" s="381"/>
      <c r="CG36" s="381"/>
      <c r="CH36" s="381"/>
      <c r="CI36" s="381"/>
      <c r="CJ36" s="381"/>
      <c r="CK36" s="381"/>
      <c r="CL36" s="381"/>
      <c r="CM36" s="381"/>
      <c r="CN36" s="175"/>
      <c r="CO36" s="380">
        <f t="shared" si="3"/>
        <v>18</v>
      </c>
      <c r="CP36" s="380"/>
      <c r="CQ36" s="381" t="str">
        <f>IF('各会計、関係団体の財政状況及び健全化判断比率'!BS9="","",'各会計、関係団体の財政状況及び健全化判断比率'!BS9)</f>
        <v>こうだ二一</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15">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13</v>
      </c>
      <c r="BX37" s="380"/>
      <c r="BY37" s="381" t="str">
        <f>IF('各会計、関係団体の財政状況及び健全化判断比率'!B71="","",'各会計、関係団体の財政状況及び健全化判断比率'!B71)</f>
        <v>芸北広域環境施設組合</v>
      </c>
      <c r="BZ37" s="381"/>
      <c r="CA37" s="381"/>
      <c r="CB37" s="381"/>
      <c r="CC37" s="381"/>
      <c r="CD37" s="381"/>
      <c r="CE37" s="381"/>
      <c r="CF37" s="381"/>
      <c r="CG37" s="381"/>
      <c r="CH37" s="381"/>
      <c r="CI37" s="381"/>
      <c r="CJ37" s="381"/>
      <c r="CK37" s="381"/>
      <c r="CL37" s="381"/>
      <c r="CM37" s="381"/>
      <c r="CN37" s="175"/>
      <c r="CO37" s="380">
        <f t="shared" si="3"/>
        <v>19</v>
      </c>
      <c r="CP37" s="380"/>
      <c r="CQ37" s="381" t="str">
        <f>IF('各会計、関係団体の財政状況及び健全化判断比率'!BS10="","",'各会計、関係団体の財政状況及び健全化判断比率'!BS10)</f>
        <v>安芸高田アグリフーズ</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15">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14</v>
      </c>
      <c r="BX38" s="380"/>
      <c r="BY38" s="381" t="str">
        <f>IF('各会計、関係団体の財政状況及び健全化判断比率'!B72="","",'各会計、関係団体の財政状況及び健全化判断比率'!B72)</f>
        <v>広島県水道広域連合企業団（水道企業会計）</v>
      </c>
      <c r="BZ38" s="381"/>
      <c r="CA38" s="381"/>
      <c r="CB38" s="381"/>
      <c r="CC38" s="381"/>
      <c r="CD38" s="381"/>
      <c r="CE38" s="381"/>
      <c r="CF38" s="381"/>
      <c r="CG38" s="381"/>
      <c r="CH38" s="381"/>
      <c r="CI38" s="381"/>
      <c r="CJ38" s="381"/>
      <c r="CK38" s="381"/>
      <c r="CL38" s="381"/>
      <c r="CM38" s="381"/>
      <c r="CN38" s="175"/>
      <c r="CO38" s="380">
        <f t="shared" si="3"/>
        <v>20</v>
      </c>
      <c r="CP38" s="380"/>
      <c r="CQ38" s="381" t="str">
        <f>IF('各会計、関係団体の財政状況及び健全化判断比率'!BS11="","",'各会計、関係団体の財政状況及び健全化判断比率'!BS11)</f>
        <v>道の駅あきたかた</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15">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15</v>
      </c>
      <c r="BX39" s="380"/>
      <c r="BY39" s="381" t="str">
        <f>IF('各会計、関係団体の財政状況及び健全化判断比率'!B73="","",'各会計、関係団体の財政状況及び健全化判断比率'!B73)</f>
        <v>広島県水道広域連合企業団（工業用水道事業会計）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15">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15">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15">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15">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15">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15">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15">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15">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15">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15">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15">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15"/>
    <row r="55" spans="5:113" x14ac:dyDescent="0.15"/>
    <row r="56" spans="5:113" x14ac:dyDescent="0.15"/>
  </sheetData>
  <sheetProtection algorithmName="SHA-512" hashValue="B4FbgnuD4KFAUQp6JdsSwbJBZcHlplXHVs9x8nfuRAQaTwVpfSQDT+59S2f0WVBmTHWh0YYDm6L3q0YgNWNT5A==" saltValue="sHy7IKi/lz5FlcOH8Z2dG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62" t="s">
        <v>537</v>
      </c>
      <c r="D34" s="1162"/>
      <c r="E34" s="1163"/>
      <c r="F34" s="32">
        <v>2.0299999999999998</v>
      </c>
      <c r="G34" s="33">
        <v>4.26</v>
      </c>
      <c r="H34" s="33">
        <v>7.24</v>
      </c>
      <c r="I34" s="33">
        <v>5.97</v>
      </c>
      <c r="J34" s="34">
        <v>4.28</v>
      </c>
      <c r="K34" s="22"/>
      <c r="L34" s="22"/>
      <c r="M34" s="22"/>
      <c r="N34" s="22"/>
      <c r="O34" s="22"/>
      <c r="P34" s="22"/>
    </row>
    <row r="35" spans="1:16" ht="39" customHeight="1" x14ac:dyDescent="0.15">
      <c r="A35" s="22"/>
      <c r="B35" s="35"/>
      <c r="C35" s="1158" t="s">
        <v>538</v>
      </c>
      <c r="D35" s="1158"/>
      <c r="E35" s="1159"/>
      <c r="F35" s="36">
        <v>0.61</v>
      </c>
      <c r="G35" s="37">
        <v>1.25</v>
      </c>
      <c r="H35" s="37">
        <v>2.08</v>
      </c>
      <c r="I35" s="37">
        <v>2.36</v>
      </c>
      <c r="J35" s="38">
        <v>2.0499999999999998</v>
      </c>
      <c r="K35" s="22"/>
      <c r="L35" s="22"/>
      <c r="M35" s="22"/>
      <c r="N35" s="22"/>
      <c r="O35" s="22"/>
      <c r="P35" s="22"/>
    </row>
    <row r="36" spans="1:16" ht="39" customHeight="1" x14ac:dyDescent="0.15">
      <c r="A36" s="22"/>
      <c r="B36" s="35"/>
      <c r="C36" s="1158" t="s">
        <v>539</v>
      </c>
      <c r="D36" s="1158"/>
      <c r="E36" s="1159"/>
      <c r="F36" s="36" t="s">
        <v>490</v>
      </c>
      <c r="G36" s="37">
        <v>0.62</v>
      </c>
      <c r="H36" s="37">
        <v>1.02</v>
      </c>
      <c r="I36" s="37">
        <v>0.79</v>
      </c>
      <c r="J36" s="38">
        <v>0.84</v>
      </c>
      <c r="K36" s="22"/>
      <c r="L36" s="22"/>
      <c r="M36" s="22"/>
      <c r="N36" s="22"/>
      <c r="O36" s="22"/>
      <c r="P36" s="22"/>
    </row>
    <row r="37" spans="1:16" ht="39" customHeight="1" x14ac:dyDescent="0.15">
      <c r="A37" s="22"/>
      <c r="B37" s="35"/>
      <c r="C37" s="1158" t="s">
        <v>540</v>
      </c>
      <c r="D37" s="1158"/>
      <c r="E37" s="1159"/>
      <c r="F37" s="36">
        <v>0</v>
      </c>
      <c r="G37" s="37">
        <v>0</v>
      </c>
      <c r="H37" s="37">
        <v>0</v>
      </c>
      <c r="I37" s="37">
        <v>0</v>
      </c>
      <c r="J37" s="38">
        <v>0.5</v>
      </c>
      <c r="K37" s="22"/>
      <c r="L37" s="22"/>
      <c r="M37" s="22"/>
      <c r="N37" s="22"/>
      <c r="O37" s="22"/>
      <c r="P37" s="22"/>
    </row>
    <row r="38" spans="1:16" ht="39" customHeight="1" x14ac:dyDescent="0.15">
      <c r="A38" s="22"/>
      <c r="B38" s="35"/>
      <c r="C38" s="1158" t="s">
        <v>541</v>
      </c>
      <c r="D38" s="1158"/>
      <c r="E38" s="1159"/>
      <c r="F38" s="36" t="s">
        <v>490</v>
      </c>
      <c r="G38" s="37">
        <v>0.05</v>
      </c>
      <c r="H38" s="37">
        <v>0.2</v>
      </c>
      <c r="I38" s="37">
        <v>0.05</v>
      </c>
      <c r="J38" s="38">
        <v>0.48</v>
      </c>
      <c r="K38" s="22"/>
      <c r="L38" s="22"/>
      <c r="M38" s="22"/>
      <c r="N38" s="22"/>
      <c r="O38" s="22"/>
      <c r="P38" s="22"/>
    </row>
    <row r="39" spans="1:16" ht="39" customHeight="1" x14ac:dyDescent="0.15">
      <c r="A39" s="22"/>
      <c r="B39" s="35"/>
      <c r="C39" s="1158" t="s">
        <v>542</v>
      </c>
      <c r="D39" s="1158"/>
      <c r="E39" s="1159"/>
      <c r="F39" s="36">
        <v>0.65</v>
      </c>
      <c r="G39" s="37">
        <v>0.71</v>
      </c>
      <c r="H39" s="37">
        <v>0.52</v>
      </c>
      <c r="I39" s="37">
        <v>0.31</v>
      </c>
      <c r="J39" s="38">
        <v>0.4</v>
      </c>
      <c r="K39" s="22"/>
      <c r="L39" s="22"/>
      <c r="M39" s="22"/>
      <c r="N39" s="22"/>
      <c r="O39" s="22"/>
      <c r="P39" s="22"/>
    </row>
    <row r="40" spans="1:16" ht="39" customHeight="1" x14ac:dyDescent="0.15">
      <c r="A40" s="22"/>
      <c r="B40" s="35"/>
      <c r="C40" s="1158" t="s">
        <v>543</v>
      </c>
      <c r="D40" s="1158"/>
      <c r="E40" s="1159"/>
      <c r="F40" s="36">
        <v>0</v>
      </c>
      <c r="G40" s="37">
        <v>0</v>
      </c>
      <c r="H40" s="37">
        <v>0</v>
      </c>
      <c r="I40" s="37">
        <v>0</v>
      </c>
      <c r="J40" s="38">
        <v>0.1</v>
      </c>
      <c r="K40" s="22"/>
      <c r="L40" s="22"/>
      <c r="M40" s="22"/>
      <c r="N40" s="22"/>
      <c r="O40" s="22"/>
      <c r="P40" s="22"/>
    </row>
    <row r="41" spans="1:16" ht="39" customHeight="1" x14ac:dyDescent="0.15">
      <c r="A41" s="22"/>
      <c r="B41" s="35"/>
      <c r="C41" s="1158" t="s">
        <v>544</v>
      </c>
      <c r="D41" s="1158"/>
      <c r="E41" s="1159"/>
      <c r="F41" s="36">
        <v>0.08</v>
      </c>
      <c r="G41" s="37">
        <v>0.08</v>
      </c>
      <c r="H41" s="37">
        <v>0.08</v>
      </c>
      <c r="I41" s="37">
        <v>0.09</v>
      </c>
      <c r="J41" s="38">
        <v>0.09</v>
      </c>
      <c r="K41" s="22"/>
      <c r="L41" s="22"/>
      <c r="M41" s="22"/>
      <c r="N41" s="22"/>
      <c r="O41" s="22"/>
      <c r="P41" s="22"/>
    </row>
    <row r="42" spans="1:16" ht="39" customHeight="1" x14ac:dyDescent="0.15">
      <c r="A42" s="22"/>
      <c r="B42" s="39"/>
      <c r="C42" s="1158" t="s">
        <v>545</v>
      </c>
      <c r="D42" s="1158"/>
      <c r="E42" s="1159"/>
      <c r="F42" s="36" t="s">
        <v>490</v>
      </c>
      <c r="G42" s="37" t="s">
        <v>490</v>
      </c>
      <c r="H42" s="37" t="s">
        <v>490</v>
      </c>
      <c r="I42" s="37" t="s">
        <v>490</v>
      </c>
      <c r="J42" s="38" t="s">
        <v>490</v>
      </c>
      <c r="K42" s="22"/>
      <c r="L42" s="22"/>
      <c r="M42" s="22"/>
      <c r="N42" s="22"/>
      <c r="O42" s="22"/>
      <c r="P42" s="22"/>
    </row>
    <row r="43" spans="1:16" ht="39" customHeight="1" thickBot="1" x14ac:dyDescent="0.2">
      <c r="A43" s="22"/>
      <c r="B43" s="40"/>
      <c r="C43" s="1160" t="s">
        <v>546</v>
      </c>
      <c r="D43" s="1160"/>
      <c r="E43" s="1161"/>
      <c r="F43" s="41">
        <v>4</v>
      </c>
      <c r="G43" s="42">
        <v>3.63</v>
      </c>
      <c r="H43" s="42">
        <v>3.39</v>
      </c>
      <c r="I43" s="42">
        <v>3.41</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T0+SK9XjTpsxMMfbJQmVTy5iNDNSswO/CO2rtnmYdyvAD4k3kdzB8D9PSLRmMQfCVntPnV6jY6mJB3+qL3QT3w==" saltValue="ethGiQY9dvPew0FxAh7DH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15">
      <c r="A45" s="46"/>
      <c r="B45" s="1187" t="s">
        <v>9</v>
      </c>
      <c r="C45" s="1188"/>
      <c r="D45" s="56"/>
      <c r="E45" s="1193" t="s">
        <v>10</v>
      </c>
      <c r="F45" s="1193"/>
      <c r="G45" s="1193"/>
      <c r="H45" s="1193"/>
      <c r="I45" s="1193"/>
      <c r="J45" s="1194"/>
      <c r="K45" s="57">
        <v>3470</v>
      </c>
      <c r="L45" s="58">
        <v>3090</v>
      </c>
      <c r="M45" s="58">
        <v>3075</v>
      </c>
      <c r="N45" s="58">
        <v>2924</v>
      </c>
      <c r="O45" s="59">
        <v>2704</v>
      </c>
      <c r="P45" s="46"/>
      <c r="Q45" s="46"/>
      <c r="R45" s="46"/>
      <c r="S45" s="46"/>
      <c r="T45" s="46"/>
      <c r="U45" s="46"/>
    </row>
    <row r="46" spans="1:21" ht="30.75" customHeight="1" x14ac:dyDescent="0.15">
      <c r="A46" s="46"/>
      <c r="B46" s="1189"/>
      <c r="C46" s="1190"/>
      <c r="D46" s="60"/>
      <c r="E46" s="1166" t="s">
        <v>11</v>
      </c>
      <c r="F46" s="1166"/>
      <c r="G46" s="1166"/>
      <c r="H46" s="1166"/>
      <c r="I46" s="1166"/>
      <c r="J46" s="1167"/>
      <c r="K46" s="61" t="s">
        <v>490</v>
      </c>
      <c r="L46" s="62" t="s">
        <v>490</v>
      </c>
      <c r="M46" s="62" t="s">
        <v>490</v>
      </c>
      <c r="N46" s="62" t="s">
        <v>490</v>
      </c>
      <c r="O46" s="63" t="s">
        <v>490</v>
      </c>
      <c r="P46" s="46"/>
      <c r="Q46" s="46"/>
      <c r="R46" s="46"/>
      <c r="S46" s="46"/>
      <c r="T46" s="46"/>
      <c r="U46" s="46"/>
    </row>
    <row r="47" spans="1:21" ht="30.75" customHeight="1" x14ac:dyDescent="0.15">
      <c r="A47" s="46"/>
      <c r="B47" s="1189"/>
      <c r="C47" s="1190"/>
      <c r="D47" s="60"/>
      <c r="E47" s="1166" t="s">
        <v>12</v>
      </c>
      <c r="F47" s="1166"/>
      <c r="G47" s="1166"/>
      <c r="H47" s="1166"/>
      <c r="I47" s="1166"/>
      <c r="J47" s="1167"/>
      <c r="K47" s="61" t="s">
        <v>490</v>
      </c>
      <c r="L47" s="62" t="s">
        <v>490</v>
      </c>
      <c r="M47" s="62" t="s">
        <v>490</v>
      </c>
      <c r="N47" s="62" t="s">
        <v>490</v>
      </c>
      <c r="O47" s="63" t="s">
        <v>490</v>
      </c>
      <c r="P47" s="46"/>
      <c r="Q47" s="46"/>
      <c r="R47" s="46"/>
      <c r="S47" s="46"/>
      <c r="T47" s="46"/>
      <c r="U47" s="46"/>
    </row>
    <row r="48" spans="1:21" ht="30.75" customHeight="1" x14ac:dyDescent="0.15">
      <c r="A48" s="46"/>
      <c r="B48" s="1189"/>
      <c r="C48" s="1190"/>
      <c r="D48" s="60"/>
      <c r="E48" s="1166" t="s">
        <v>13</v>
      </c>
      <c r="F48" s="1166"/>
      <c r="G48" s="1166"/>
      <c r="H48" s="1166"/>
      <c r="I48" s="1166"/>
      <c r="J48" s="1167"/>
      <c r="K48" s="61">
        <v>722</v>
      </c>
      <c r="L48" s="62">
        <v>752</v>
      </c>
      <c r="M48" s="62">
        <v>732</v>
      </c>
      <c r="N48" s="62">
        <v>651</v>
      </c>
      <c r="O48" s="63">
        <v>437</v>
      </c>
      <c r="P48" s="46"/>
      <c r="Q48" s="46"/>
      <c r="R48" s="46"/>
      <c r="S48" s="46"/>
      <c r="T48" s="46"/>
      <c r="U48" s="46"/>
    </row>
    <row r="49" spans="1:21" ht="30.75" customHeight="1" x14ac:dyDescent="0.15">
      <c r="A49" s="46"/>
      <c r="B49" s="1189"/>
      <c r="C49" s="1190"/>
      <c r="D49" s="60"/>
      <c r="E49" s="1166" t="s">
        <v>14</v>
      </c>
      <c r="F49" s="1166"/>
      <c r="G49" s="1166"/>
      <c r="H49" s="1166"/>
      <c r="I49" s="1166"/>
      <c r="J49" s="1167"/>
      <c r="K49" s="61" t="s">
        <v>490</v>
      </c>
      <c r="L49" s="62" t="s">
        <v>490</v>
      </c>
      <c r="M49" s="62" t="s">
        <v>490</v>
      </c>
      <c r="N49" s="62" t="s">
        <v>490</v>
      </c>
      <c r="O49" s="63">
        <v>217</v>
      </c>
      <c r="P49" s="46"/>
      <c r="Q49" s="46"/>
      <c r="R49" s="46"/>
      <c r="S49" s="46"/>
      <c r="T49" s="46"/>
      <c r="U49" s="46"/>
    </row>
    <row r="50" spans="1:21" ht="30.75" customHeight="1" x14ac:dyDescent="0.15">
      <c r="A50" s="46"/>
      <c r="B50" s="1189"/>
      <c r="C50" s="1190"/>
      <c r="D50" s="60"/>
      <c r="E50" s="1166" t="s">
        <v>15</v>
      </c>
      <c r="F50" s="1166"/>
      <c r="G50" s="1166"/>
      <c r="H50" s="1166"/>
      <c r="I50" s="1166"/>
      <c r="J50" s="1167"/>
      <c r="K50" s="61">
        <v>1</v>
      </c>
      <c r="L50" s="62">
        <v>0</v>
      </c>
      <c r="M50" s="62">
        <v>0</v>
      </c>
      <c r="N50" s="62">
        <v>0</v>
      </c>
      <c r="O50" s="63">
        <v>0</v>
      </c>
      <c r="P50" s="46"/>
      <c r="Q50" s="46"/>
      <c r="R50" s="46"/>
      <c r="S50" s="46"/>
      <c r="T50" s="46"/>
      <c r="U50" s="46"/>
    </row>
    <row r="51" spans="1:21" ht="30.75" customHeight="1" x14ac:dyDescent="0.15">
      <c r="A51" s="46"/>
      <c r="B51" s="1191"/>
      <c r="C51" s="1192"/>
      <c r="D51" s="64"/>
      <c r="E51" s="1166" t="s">
        <v>16</v>
      </c>
      <c r="F51" s="1166"/>
      <c r="G51" s="1166"/>
      <c r="H51" s="1166"/>
      <c r="I51" s="1166"/>
      <c r="J51" s="1167"/>
      <c r="K51" s="61">
        <v>0</v>
      </c>
      <c r="L51" s="62">
        <v>0</v>
      </c>
      <c r="M51" s="62">
        <v>0</v>
      </c>
      <c r="N51" s="62">
        <v>0</v>
      </c>
      <c r="O51" s="63">
        <v>0</v>
      </c>
      <c r="P51" s="46"/>
      <c r="Q51" s="46"/>
      <c r="R51" s="46"/>
      <c r="S51" s="46"/>
      <c r="T51" s="46"/>
      <c r="U51" s="46"/>
    </row>
    <row r="52" spans="1:21" ht="30.75" customHeight="1" x14ac:dyDescent="0.15">
      <c r="A52" s="46"/>
      <c r="B52" s="1164" t="s">
        <v>17</v>
      </c>
      <c r="C52" s="1165"/>
      <c r="D52" s="64"/>
      <c r="E52" s="1166" t="s">
        <v>18</v>
      </c>
      <c r="F52" s="1166"/>
      <c r="G52" s="1166"/>
      <c r="H52" s="1166"/>
      <c r="I52" s="1166"/>
      <c r="J52" s="1167"/>
      <c r="K52" s="61">
        <v>2941</v>
      </c>
      <c r="L52" s="62">
        <v>2691</v>
      </c>
      <c r="M52" s="62">
        <v>2579</v>
      </c>
      <c r="N52" s="62">
        <v>2485</v>
      </c>
      <c r="O52" s="63">
        <v>2401</v>
      </c>
      <c r="P52" s="46"/>
      <c r="Q52" s="46"/>
      <c r="R52" s="46"/>
      <c r="S52" s="46"/>
      <c r="T52" s="46"/>
      <c r="U52" s="46"/>
    </row>
    <row r="53" spans="1:21" ht="30.75" customHeight="1" thickBot="1" x14ac:dyDescent="0.2">
      <c r="A53" s="46"/>
      <c r="B53" s="1168" t="s">
        <v>19</v>
      </c>
      <c r="C53" s="1169"/>
      <c r="D53" s="65"/>
      <c r="E53" s="1170" t="s">
        <v>20</v>
      </c>
      <c r="F53" s="1170"/>
      <c r="G53" s="1170"/>
      <c r="H53" s="1170"/>
      <c r="I53" s="1170"/>
      <c r="J53" s="1171"/>
      <c r="K53" s="66">
        <v>1252</v>
      </c>
      <c r="L53" s="67">
        <v>1151</v>
      </c>
      <c r="M53" s="67">
        <v>1228</v>
      </c>
      <c r="N53" s="67">
        <v>1090</v>
      </c>
      <c r="O53" s="68">
        <v>957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15">
      <c r="B58" s="1172" t="s">
        <v>24</v>
      </c>
      <c r="C58" s="1173"/>
      <c r="D58" s="1178" t="s">
        <v>25</v>
      </c>
      <c r="E58" s="1179"/>
      <c r="F58" s="1179"/>
      <c r="G58" s="1179"/>
      <c r="H58" s="1179"/>
      <c r="I58" s="1179"/>
      <c r="J58" s="1180"/>
      <c r="K58" s="81"/>
      <c r="L58" s="82"/>
      <c r="M58" s="82"/>
      <c r="N58" s="82"/>
      <c r="O58" s="83"/>
    </row>
    <row r="59" spans="1:21" ht="31.5" customHeight="1" x14ac:dyDescent="0.15">
      <c r="B59" s="1174"/>
      <c r="C59" s="1175"/>
      <c r="D59" s="1181" t="s">
        <v>26</v>
      </c>
      <c r="E59" s="1182"/>
      <c r="F59" s="1182"/>
      <c r="G59" s="1182"/>
      <c r="H59" s="1182"/>
      <c r="I59" s="1182"/>
      <c r="J59" s="1183"/>
      <c r="K59" s="84"/>
      <c r="L59" s="85"/>
      <c r="M59" s="85"/>
      <c r="N59" s="85"/>
      <c r="O59" s="86"/>
    </row>
    <row r="60" spans="1:21" ht="31.5" customHeight="1" thickBot="1" x14ac:dyDescent="0.2">
      <c r="B60" s="1176"/>
      <c r="C60" s="1177"/>
      <c r="D60" s="1184" t="s">
        <v>27</v>
      </c>
      <c r="E60" s="1185"/>
      <c r="F60" s="1185"/>
      <c r="G60" s="1185"/>
      <c r="H60" s="1185"/>
      <c r="I60" s="1185"/>
      <c r="J60" s="1186"/>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IcHXVDxmMRURBsssrk0P/XKalPrr1rroMfyYlhGHnPoP41wAHS97lhe29UkzV5YGFADRr8TKQQs3VBUmy08Ovw==" saltValue="lzOvEbZwViZbRQf8uL3r5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528</v>
      </c>
      <c r="J40" s="101" t="s">
        <v>529</v>
      </c>
      <c r="K40" s="101" t="s">
        <v>530</v>
      </c>
      <c r="L40" s="101" t="s">
        <v>531</v>
      </c>
      <c r="M40" s="102" t="s">
        <v>532</v>
      </c>
    </row>
    <row r="41" spans="2:13" ht="27.75" customHeight="1" x14ac:dyDescent="0.15">
      <c r="B41" s="1207" t="s">
        <v>30</v>
      </c>
      <c r="C41" s="1208"/>
      <c r="D41" s="103"/>
      <c r="E41" s="1209" t="s">
        <v>31</v>
      </c>
      <c r="F41" s="1209"/>
      <c r="G41" s="1209"/>
      <c r="H41" s="1210"/>
      <c r="I41" s="342">
        <v>26262</v>
      </c>
      <c r="J41" s="343">
        <v>24702</v>
      </c>
      <c r="K41" s="343">
        <v>23767</v>
      </c>
      <c r="L41" s="343">
        <v>22080</v>
      </c>
      <c r="M41" s="344">
        <v>20741</v>
      </c>
    </row>
    <row r="42" spans="2:13" ht="27.75" customHeight="1" x14ac:dyDescent="0.15">
      <c r="B42" s="1197"/>
      <c r="C42" s="1198"/>
      <c r="D42" s="104"/>
      <c r="E42" s="1201" t="s">
        <v>32</v>
      </c>
      <c r="F42" s="1201"/>
      <c r="G42" s="1201"/>
      <c r="H42" s="1202"/>
      <c r="I42" s="345" t="s">
        <v>490</v>
      </c>
      <c r="J42" s="346" t="s">
        <v>490</v>
      </c>
      <c r="K42" s="346" t="s">
        <v>490</v>
      </c>
      <c r="L42" s="346" t="s">
        <v>490</v>
      </c>
      <c r="M42" s="347" t="s">
        <v>490</v>
      </c>
    </row>
    <row r="43" spans="2:13" ht="27.75" customHeight="1" x14ac:dyDescent="0.15">
      <c r="B43" s="1197"/>
      <c r="C43" s="1198"/>
      <c r="D43" s="104"/>
      <c r="E43" s="1201" t="s">
        <v>33</v>
      </c>
      <c r="F43" s="1201"/>
      <c r="G43" s="1201"/>
      <c r="H43" s="1202"/>
      <c r="I43" s="345">
        <v>8783</v>
      </c>
      <c r="J43" s="346">
        <v>8072</v>
      </c>
      <c r="K43" s="346">
        <v>7285</v>
      </c>
      <c r="L43" s="346">
        <v>6412</v>
      </c>
      <c r="M43" s="347">
        <v>3898</v>
      </c>
    </row>
    <row r="44" spans="2:13" ht="27.75" customHeight="1" x14ac:dyDescent="0.15">
      <c r="B44" s="1197"/>
      <c r="C44" s="1198"/>
      <c r="D44" s="104"/>
      <c r="E44" s="1201" t="s">
        <v>34</v>
      </c>
      <c r="F44" s="1201"/>
      <c r="G44" s="1201"/>
      <c r="H44" s="1202"/>
      <c r="I44" s="345" t="s">
        <v>490</v>
      </c>
      <c r="J44" s="346" t="s">
        <v>490</v>
      </c>
      <c r="K44" s="346" t="s">
        <v>490</v>
      </c>
      <c r="L44" s="346" t="s">
        <v>490</v>
      </c>
      <c r="M44" s="347">
        <v>2020</v>
      </c>
    </row>
    <row r="45" spans="2:13" ht="27.75" customHeight="1" x14ac:dyDescent="0.15">
      <c r="B45" s="1197"/>
      <c r="C45" s="1198"/>
      <c r="D45" s="104"/>
      <c r="E45" s="1201" t="s">
        <v>35</v>
      </c>
      <c r="F45" s="1201"/>
      <c r="G45" s="1201"/>
      <c r="H45" s="1202"/>
      <c r="I45" s="345">
        <v>2539</v>
      </c>
      <c r="J45" s="346">
        <v>2793</v>
      </c>
      <c r="K45" s="346">
        <v>3036</v>
      </c>
      <c r="L45" s="346">
        <v>3132</v>
      </c>
      <c r="M45" s="347">
        <v>3079</v>
      </c>
    </row>
    <row r="46" spans="2:13" ht="27.75" customHeight="1" x14ac:dyDescent="0.15">
      <c r="B46" s="1197"/>
      <c r="C46" s="1198"/>
      <c r="D46" s="105"/>
      <c r="E46" s="1201" t="s">
        <v>36</v>
      </c>
      <c r="F46" s="1201"/>
      <c r="G46" s="1201"/>
      <c r="H46" s="1202"/>
      <c r="I46" s="345">
        <v>33</v>
      </c>
      <c r="J46" s="346" t="s">
        <v>490</v>
      </c>
      <c r="K46" s="346" t="s">
        <v>490</v>
      </c>
      <c r="L46" s="346" t="s">
        <v>490</v>
      </c>
      <c r="M46" s="347" t="s">
        <v>490</v>
      </c>
    </row>
    <row r="47" spans="2:13" ht="27.75" customHeight="1" x14ac:dyDescent="0.15">
      <c r="B47" s="1197"/>
      <c r="C47" s="1198"/>
      <c r="D47" s="106"/>
      <c r="E47" s="1211" t="s">
        <v>37</v>
      </c>
      <c r="F47" s="1212"/>
      <c r="G47" s="1212"/>
      <c r="H47" s="1213"/>
      <c r="I47" s="345" t="s">
        <v>490</v>
      </c>
      <c r="J47" s="346" t="s">
        <v>490</v>
      </c>
      <c r="K47" s="346" t="s">
        <v>490</v>
      </c>
      <c r="L47" s="346" t="s">
        <v>490</v>
      </c>
      <c r="M47" s="347" t="s">
        <v>490</v>
      </c>
    </row>
    <row r="48" spans="2:13" ht="27.75" customHeight="1" x14ac:dyDescent="0.15">
      <c r="B48" s="1197"/>
      <c r="C48" s="1198"/>
      <c r="D48" s="104"/>
      <c r="E48" s="1201" t="s">
        <v>38</v>
      </c>
      <c r="F48" s="1201"/>
      <c r="G48" s="1201"/>
      <c r="H48" s="1202"/>
      <c r="I48" s="345" t="s">
        <v>490</v>
      </c>
      <c r="J48" s="346" t="s">
        <v>490</v>
      </c>
      <c r="K48" s="346" t="s">
        <v>490</v>
      </c>
      <c r="L48" s="346" t="s">
        <v>490</v>
      </c>
      <c r="M48" s="347" t="s">
        <v>490</v>
      </c>
    </row>
    <row r="49" spans="2:13" ht="27.75" customHeight="1" x14ac:dyDescent="0.15">
      <c r="B49" s="1199"/>
      <c r="C49" s="1200"/>
      <c r="D49" s="104"/>
      <c r="E49" s="1201" t="s">
        <v>39</v>
      </c>
      <c r="F49" s="1201"/>
      <c r="G49" s="1201"/>
      <c r="H49" s="1202"/>
      <c r="I49" s="345" t="s">
        <v>490</v>
      </c>
      <c r="J49" s="346" t="s">
        <v>490</v>
      </c>
      <c r="K49" s="346" t="s">
        <v>490</v>
      </c>
      <c r="L49" s="346" t="s">
        <v>490</v>
      </c>
      <c r="M49" s="347" t="s">
        <v>490</v>
      </c>
    </row>
    <row r="50" spans="2:13" ht="27.75" customHeight="1" x14ac:dyDescent="0.15">
      <c r="B50" s="1195" t="s">
        <v>40</v>
      </c>
      <c r="C50" s="1196"/>
      <c r="D50" s="107"/>
      <c r="E50" s="1201" t="s">
        <v>41</v>
      </c>
      <c r="F50" s="1201"/>
      <c r="G50" s="1201"/>
      <c r="H50" s="1202"/>
      <c r="I50" s="345">
        <v>3580</v>
      </c>
      <c r="J50" s="346">
        <v>2532</v>
      </c>
      <c r="K50" s="346">
        <v>2832</v>
      </c>
      <c r="L50" s="346">
        <v>3213</v>
      </c>
      <c r="M50" s="347">
        <v>3678</v>
      </c>
    </row>
    <row r="51" spans="2:13" ht="27.75" customHeight="1" x14ac:dyDescent="0.15">
      <c r="B51" s="1197"/>
      <c r="C51" s="1198"/>
      <c r="D51" s="104"/>
      <c r="E51" s="1201" t="s">
        <v>42</v>
      </c>
      <c r="F51" s="1201"/>
      <c r="G51" s="1201"/>
      <c r="H51" s="1202"/>
      <c r="I51" s="345">
        <v>47</v>
      </c>
      <c r="J51" s="346">
        <v>22</v>
      </c>
      <c r="K51" s="346">
        <v>12</v>
      </c>
      <c r="L51" s="346">
        <v>5</v>
      </c>
      <c r="M51" s="347">
        <v>6</v>
      </c>
    </row>
    <row r="52" spans="2:13" ht="27.75" customHeight="1" x14ac:dyDescent="0.15">
      <c r="B52" s="1199"/>
      <c r="C52" s="1200"/>
      <c r="D52" s="104"/>
      <c r="E52" s="1201" t="s">
        <v>43</v>
      </c>
      <c r="F52" s="1201"/>
      <c r="G52" s="1201"/>
      <c r="H52" s="1202"/>
      <c r="I52" s="345">
        <v>25092</v>
      </c>
      <c r="J52" s="346">
        <v>23704</v>
      </c>
      <c r="K52" s="346">
        <v>22636</v>
      </c>
      <c r="L52" s="346">
        <v>21141</v>
      </c>
      <c r="M52" s="347">
        <v>19862</v>
      </c>
    </row>
    <row r="53" spans="2:13" ht="27.75" customHeight="1" thickBot="1" x14ac:dyDescent="0.2">
      <c r="B53" s="1203" t="s">
        <v>19</v>
      </c>
      <c r="C53" s="1204"/>
      <c r="D53" s="108"/>
      <c r="E53" s="1205" t="s">
        <v>44</v>
      </c>
      <c r="F53" s="1205"/>
      <c r="G53" s="1205"/>
      <c r="H53" s="1206"/>
      <c r="I53" s="348">
        <v>8898</v>
      </c>
      <c r="J53" s="349">
        <v>9308</v>
      </c>
      <c r="K53" s="349">
        <v>8608</v>
      </c>
      <c r="L53" s="349">
        <v>7265</v>
      </c>
      <c r="M53" s="350">
        <v>6193</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CPW8hbFEolqmEEPJzwGzq5MlUIKqublp3BMD8Oc97ci2i9lhu69L9+9soNBA1qlxyYrkTUrJmYUn9ycibYADSg==" saltValue="F2lVrydW3iOz4zgl8TSyc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530</v>
      </c>
      <c r="G54" s="117" t="s">
        <v>531</v>
      </c>
      <c r="H54" s="118" t="s">
        <v>532</v>
      </c>
    </row>
    <row r="55" spans="2:8" ht="52.5" customHeight="1" x14ac:dyDescent="0.15">
      <c r="B55" s="119"/>
      <c r="C55" s="1222" t="s">
        <v>46</v>
      </c>
      <c r="D55" s="1222"/>
      <c r="E55" s="1223"/>
      <c r="F55" s="120">
        <v>675</v>
      </c>
      <c r="G55" s="120">
        <v>921</v>
      </c>
      <c r="H55" s="121">
        <v>1094</v>
      </c>
    </row>
    <row r="56" spans="2:8" ht="52.5" customHeight="1" x14ac:dyDescent="0.15">
      <c r="B56" s="122"/>
      <c r="C56" s="1224" t="s">
        <v>47</v>
      </c>
      <c r="D56" s="1224"/>
      <c r="E56" s="1225"/>
      <c r="F56" s="123">
        <v>444</v>
      </c>
      <c r="G56" s="123">
        <v>444</v>
      </c>
      <c r="H56" s="124">
        <v>501</v>
      </c>
    </row>
    <row r="57" spans="2:8" ht="53.25" customHeight="1" x14ac:dyDescent="0.15">
      <c r="B57" s="122"/>
      <c r="C57" s="1226" t="s">
        <v>48</v>
      </c>
      <c r="D57" s="1226"/>
      <c r="E57" s="1227"/>
      <c r="F57" s="125">
        <v>5748</v>
      </c>
      <c r="G57" s="125">
        <v>5734</v>
      </c>
      <c r="H57" s="126">
        <v>5910</v>
      </c>
    </row>
    <row r="58" spans="2:8" ht="45.75" customHeight="1" x14ac:dyDescent="0.15">
      <c r="B58" s="127"/>
      <c r="C58" s="1214" t="s">
        <v>563</v>
      </c>
      <c r="D58" s="1215"/>
      <c r="E58" s="1216"/>
      <c r="F58" s="128">
        <v>3131</v>
      </c>
      <c r="G58" s="128">
        <v>2938</v>
      </c>
      <c r="H58" s="129">
        <v>2867</v>
      </c>
    </row>
    <row r="59" spans="2:8" ht="45.75" customHeight="1" x14ac:dyDescent="0.15">
      <c r="B59" s="127"/>
      <c r="C59" s="1214" t="s">
        <v>564</v>
      </c>
      <c r="D59" s="1215"/>
      <c r="E59" s="1216"/>
      <c r="F59" s="128">
        <v>876</v>
      </c>
      <c r="G59" s="128">
        <v>920</v>
      </c>
      <c r="H59" s="129">
        <v>930</v>
      </c>
    </row>
    <row r="60" spans="2:8" ht="45.75" customHeight="1" x14ac:dyDescent="0.15">
      <c r="B60" s="127"/>
      <c r="C60" s="1214" t="s">
        <v>565</v>
      </c>
      <c r="D60" s="1215"/>
      <c r="E60" s="1216"/>
      <c r="F60" s="128">
        <v>356</v>
      </c>
      <c r="G60" s="128">
        <v>388</v>
      </c>
      <c r="H60" s="129">
        <v>514</v>
      </c>
    </row>
    <row r="61" spans="2:8" ht="45.75" customHeight="1" x14ac:dyDescent="0.15">
      <c r="B61" s="127"/>
      <c r="C61" s="1214" t="s">
        <v>566</v>
      </c>
      <c r="D61" s="1215"/>
      <c r="E61" s="1216"/>
      <c r="F61" s="128">
        <v>339</v>
      </c>
      <c r="G61" s="128">
        <v>380</v>
      </c>
      <c r="H61" s="129">
        <v>397</v>
      </c>
    </row>
    <row r="62" spans="2:8" ht="45.75" customHeight="1" thickBot="1" x14ac:dyDescent="0.2">
      <c r="B62" s="130"/>
      <c r="C62" s="1217" t="s">
        <v>567</v>
      </c>
      <c r="D62" s="1218"/>
      <c r="E62" s="1219"/>
      <c r="F62" s="131">
        <v>422</v>
      </c>
      <c r="G62" s="131">
        <v>422</v>
      </c>
      <c r="H62" s="132">
        <v>377</v>
      </c>
    </row>
    <row r="63" spans="2:8" ht="52.5" customHeight="1" thickBot="1" x14ac:dyDescent="0.2">
      <c r="B63" s="133"/>
      <c r="C63" s="1220" t="s">
        <v>49</v>
      </c>
      <c r="D63" s="1220"/>
      <c r="E63" s="1221"/>
      <c r="F63" s="134">
        <v>6867</v>
      </c>
      <c r="G63" s="134">
        <v>7099</v>
      </c>
      <c r="H63" s="135">
        <v>7505</v>
      </c>
    </row>
    <row r="64" spans="2:8" x14ac:dyDescent="0.15"/>
  </sheetData>
  <sheetProtection algorithmName="SHA-512" hashValue="aML1KAWDD4TlgxOr9DZ/gdTHnxzLDKm7lUYzrYas8W2TYBJoUTgnHN/ebIYtN+0QYa/exwcvcQvBDdIqGag04Q==" saltValue="eWuv4Yre8ex2f4+Bu7MMn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80" zoomScaleNormal="80" zoomScaleSheetLayoutView="55" workbookViewId="0"/>
  </sheetViews>
  <sheetFormatPr defaultColWidth="0" defaultRowHeight="0"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76"/>
      <c r="B1" s="375"/>
      <c r="DD1" s="255"/>
      <c r="DE1" s="255"/>
    </row>
    <row r="2" spans="1:109" ht="25.5" customHeight="1" x14ac:dyDescent="0.15">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5"/>
      <c r="DE2" s="255"/>
    </row>
    <row r="3" spans="1:109" ht="25.5" customHeight="1" x14ac:dyDescent="0.15">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5"/>
      <c r="DE3" s="255"/>
    </row>
    <row r="4" spans="1:109" s="253" customFormat="1" ht="13.5" x14ac:dyDescent="0.15">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53" customFormat="1" ht="13.5" x14ac:dyDescent="0.15">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53" customFormat="1" ht="13.5" x14ac:dyDescent="0.15">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53" customFormat="1" ht="13.5" x14ac:dyDescent="0.15">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53" customFormat="1" ht="13.5" x14ac:dyDescent="0.15">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53" customFormat="1" ht="13.5" x14ac:dyDescent="0.15">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53" customFormat="1" ht="13.5" x14ac:dyDescent="0.15">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53" customFormat="1" ht="13.5" x14ac:dyDescent="0.15">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53" customFormat="1" ht="13.5" x14ac:dyDescent="0.15">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53" customFormat="1" ht="13.5" x14ac:dyDescent="0.15">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53" customFormat="1" ht="13.5" x14ac:dyDescent="0.15">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53" customFormat="1" ht="13.5" x14ac:dyDescent="0.15">
      <c r="A15" s="255"/>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53" customFormat="1" ht="13.5" x14ac:dyDescent="0.15">
      <c r="A16" s="255"/>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53" customFormat="1" ht="13.5" x14ac:dyDescent="0.15">
      <c r="A17" s="255"/>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53" customFormat="1" ht="13.5" x14ac:dyDescent="0.15">
      <c r="A18" s="255"/>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3.5" x14ac:dyDescent="0.15">
      <c r="DD19" s="255"/>
      <c r="DE19" s="255"/>
    </row>
    <row r="20" spans="1:109" ht="13.5" x14ac:dyDescent="0.15">
      <c r="DD20" s="255"/>
      <c r="DE20" s="255"/>
    </row>
    <row r="21" spans="1:109" ht="17.25" customHeight="1" x14ac:dyDescent="0.15">
      <c r="B21" s="373"/>
      <c r="C21" s="257"/>
      <c r="D21" s="257"/>
      <c r="E21" s="257"/>
      <c r="F21" s="257"/>
      <c r="G21" s="257"/>
      <c r="H21" s="257"/>
      <c r="I21" s="257"/>
      <c r="J21" s="257"/>
      <c r="K21" s="257"/>
      <c r="L21" s="257"/>
      <c r="M21" s="257"/>
      <c r="N21" s="372"/>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72"/>
      <c r="AU21" s="257"/>
      <c r="AV21" s="257"/>
      <c r="AW21" s="257"/>
      <c r="AX21" s="257"/>
      <c r="AY21" s="257"/>
      <c r="AZ21" s="257"/>
      <c r="BA21" s="257"/>
      <c r="BB21" s="257"/>
      <c r="BC21" s="257"/>
      <c r="BD21" s="257"/>
      <c r="BE21" s="257"/>
      <c r="BF21" s="372"/>
      <c r="BG21" s="257"/>
      <c r="BH21" s="257"/>
      <c r="BI21" s="257"/>
      <c r="BJ21" s="257"/>
      <c r="BK21" s="257"/>
      <c r="BL21" s="257"/>
      <c r="BM21" s="257"/>
      <c r="BN21" s="257"/>
      <c r="BO21" s="257"/>
      <c r="BP21" s="257"/>
      <c r="BQ21" s="257"/>
      <c r="BR21" s="372"/>
      <c r="BS21" s="257"/>
      <c r="BT21" s="257"/>
      <c r="BU21" s="257"/>
      <c r="BV21" s="257"/>
      <c r="BW21" s="257"/>
      <c r="BX21" s="257"/>
      <c r="BY21" s="257"/>
      <c r="BZ21" s="257"/>
      <c r="CA21" s="257"/>
      <c r="CB21" s="257"/>
      <c r="CC21" s="257"/>
      <c r="CD21" s="372"/>
      <c r="CE21" s="257"/>
      <c r="CF21" s="257"/>
      <c r="CG21" s="257"/>
      <c r="CH21" s="257"/>
      <c r="CI21" s="257"/>
      <c r="CJ21" s="257"/>
      <c r="CK21" s="257"/>
      <c r="CL21" s="257"/>
      <c r="CM21" s="257"/>
      <c r="CN21" s="257"/>
      <c r="CO21" s="257"/>
      <c r="CP21" s="372"/>
      <c r="CQ21" s="257"/>
      <c r="CR21" s="257"/>
      <c r="CS21" s="257"/>
      <c r="CT21" s="257"/>
      <c r="CU21" s="257"/>
      <c r="CV21" s="257"/>
      <c r="CW21" s="257"/>
      <c r="CX21" s="257"/>
      <c r="CY21" s="257"/>
      <c r="CZ21" s="257"/>
      <c r="DA21" s="257"/>
      <c r="DB21" s="372"/>
      <c r="DC21" s="257"/>
      <c r="DD21" s="258"/>
      <c r="DE21" s="255"/>
    </row>
    <row r="22" spans="1:109" ht="17.25" customHeight="1" x14ac:dyDescent="0.15">
      <c r="B22" s="259"/>
    </row>
    <row r="23" spans="1:109" ht="13.5" x14ac:dyDescent="0.15">
      <c r="B23" s="259"/>
    </row>
    <row r="24" spans="1:109" ht="13.5" x14ac:dyDescent="0.15">
      <c r="B24" s="259"/>
    </row>
    <row r="25" spans="1:109" ht="13.5" x14ac:dyDescent="0.15">
      <c r="B25" s="259"/>
    </row>
    <row r="26" spans="1:109" ht="13.5" x14ac:dyDescent="0.15">
      <c r="B26" s="259"/>
    </row>
    <row r="27" spans="1:109" ht="13.5" x14ac:dyDescent="0.15">
      <c r="B27" s="259"/>
    </row>
    <row r="28" spans="1:109" ht="13.5" x14ac:dyDescent="0.15">
      <c r="B28" s="259"/>
    </row>
    <row r="29" spans="1:109" ht="13.5" x14ac:dyDescent="0.15">
      <c r="B29" s="259"/>
    </row>
    <row r="30" spans="1:109" ht="13.5" x14ac:dyDescent="0.15">
      <c r="B30" s="259"/>
    </row>
    <row r="31" spans="1:109" ht="13.5" x14ac:dyDescent="0.15">
      <c r="B31" s="259"/>
    </row>
    <row r="32" spans="1:109" ht="13.5" x14ac:dyDescent="0.15">
      <c r="B32" s="259"/>
    </row>
    <row r="33" spans="2:109" ht="13.5" x14ac:dyDescent="0.15">
      <c r="B33" s="259"/>
    </row>
    <row r="34" spans="2:109" ht="13.5" x14ac:dyDescent="0.15">
      <c r="B34" s="259"/>
    </row>
    <row r="35" spans="2:109" ht="13.5" x14ac:dyDescent="0.15">
      <c r="B35" s="259"/>
    </row>
    <row r="36" spans="2:109" ht="13.5" x14ac:dyDescent="0.15">
      <c r="B36" s="259"/>
    </row>
    <row r="37" spans="2:109" ht="13.5" x14ac:dyDescent="0.15">
      <c r="B37" s="259"/>
    </row>
    <row r="38" spans="2:109" ht="13.5" x14ac:dyDescent="0.15">
      <c r="B38" s="259"/>
    </row>
    <row r="39" spans="2:109" ht="13.5"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5" x14ac:dyDescent="0.15">
      <c r="B40" s="364"/>
      <c r="DD40" s="364"/>
      <c r="DE40" s="255"/>
    </row>
    <row r="41" spans="2:109" ht="17.25" x14ac:dyDescent="0.15">
      <c r="B41" s="256" t="s">
        <v>580</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5" x14ac:dyDescent="0.15">
      <c r="B42" s="259"/>
      <c r="G42" s="361"/>
      <c r="I42" s="360"/>
      <c r="J42" s="360"/>
      <c r="K42" s="360"/>
      <c r="AM42" s="361"/>
      <c r="AN42" s="361" t="s">
        <v>576</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x14ac:dyDescent="0.15">
      <c r="B43" s="259"/>
      <c r="AN43" s="1229" t="s">
        <v>579</v>
      </c>
      <c r="AO43" s="1230"/>
      <c r="AP43" s="1230"/>
      <c r="AQ43" s="1230"/>
      <c r="AR43" s="1230"/>
      <c r="AS43" s="1230"/>
      <c r="AT43" s="1230"/>
      <c r="AU43" s="1230"/>
      <c r="AV43" s="1230"/>
      <c r="AW43" s="1230"/>
      <c r="AX43" s="1230"/>
      <c r="AY43" s="1230"/>
      <c r="AZ43" s="1230"/>
      <c r="BA43" s="1230"/>
      <c r="BB43" s="1230"/>
      <c r="BC43" s="1230"/>
      <c r="BD43" s="1230"/>
      <c r="BE43" s="1230"/>
      <c r="BF43" s="1230"/>
      <c r="BG43" s="1230"/>
      <c r="BH43" s="1230"/>
      <c r="BI43" s="1230"/>
      <c r="BJ43" s="1230"/>
      <c r="BK43" s="1230"/>
      <c r="BL43" s="1230"/>
      <c r="BM43" s="1230"/>
      <c r="BN43" s="1230"/>
      <c r="BO43" s="1230"/>
      <c r="BP43" s="1230"/>
      <c r="BQ43" s="1230"/>
      <c r="BR43" s="1230"/>
      <c r="BS43" s="1230"/>
      <c r="BT43" s="1230"/>
      <c r="BU43" s="1230"/>
      <c r="BV43" s="1230"/>
      <c r="BW43" s="1230"/>
      <c r="BX43" s="1230"/>
      <c r="BY43" s="1230"/>
      <c r="BZ43" s="1230"/>
      <c r="CA43" s="1230"/>
      <c r="CB43" s="1230"/>
      <c r="CC43" s="1230"/>
      <c r="CD43" s="1230"/>
      <c r="CE43" s="1230"/>
      <c r="CF43" s="1230"/>
      <c r="CG43" s="1230"/>
      <c r="CH43" s="1230"/>
      <c r="CI43" s="1230"/>
      <c r="CJ43" s="1230"/>
      <c r="CK43" s="1230"/>
      <c r="CL43" s="1230"/>
      <c r="CM43" s="1230"/>
      <c r="CN43" s="1230"/>
      <c r="CO43" s="1230"/>
      <c r="CP43" s="1230"/>
      <c r="CQ43" s="1230"/>
      <c r="CR43" s="1230"/>
      <c r="CS43" s="1230"/>
      <c r="CT43" s="1230"/>
      <c r="CU43" s="1230"/>
      <c r="CV43" s="1230"/>
      <c r="CW43" s="1230"/>
      <c r="CX43" s="1230"/>
      <c r="CY43" s="1230"/>
      <c r="CZ43" s="1230"/>
      <c r="DA43" s="1230"/>
      <c r="DB43" s="1230"/>
      <c r="DC43" s="1231"/>
    </row>
    <row r="44" spans="2:109" ht="13.5" x14ac:dyDescent="0.15">
      <c r="B44" s="259"/>
      <c r="AN44" s="1232"/>
      <c r="AO44" s="1233"/>
      <c r="AP44" s="1233"/>
      <c r="AQ44" s="1233"/>
      <c r="AR44" s="1233"/>
      <c r="AS44" s="1233"/>
      <c r="AT44" s="1233"/>
      <c r="AU44" s="1233"/>
      <c r="AV44" s="1233"/>
      <c r="AW44" s="1233"/>
      <c r="AX44" s="1233"/>
      <c r="AY44" s="1233"/>
      <c r="AZ44" s="1233"/>
      <c r="BA44" s="1233"/>
      <c r="BB44" s="1233"/>
      <c r="BC44" s="1233"/>
      <c r="BD44" s="1233"/>
      <c r="BE44" s="1233"/>
      <c r="BF44" s="1233"/>
      <c r="BG44" s="1233"/>
      <c r="BH44" s="1233"/>
      <c r="BI44" s="1233"/>
      <c r="BJ44" s="1233"/>
      <c r="BK44" s="1233"/>
      <c r="BL44" s="1233"/>
      <c r="BM44" s="1233"/>
      <c r="BN44" s="1233"/>
      <c r="BO44" s="1233"/>
      <c r="BP44" s="1233"/>
      <c r="BQ44" s="1233"/>
      <c r="BR44" s="1233"/>
      <c r="BS44" s="1233"/>
      <c r="BT44" s="1233"/>
      <c r="BU44" s="1233"/>
      <c r="BV44" s="1233"/>
      <c r="BW44" s="1233"/>
      <c r="BX44" s="1233"/>
      <c r="BY44" s="1233"/>
      <c r="BZ44" s="1233"/>
      <c r="CA44" s="1233"/>
      <c r="CB44" s="1233"/>
      <c r="CC44" s="1233"/>
      <c r="CD44" s="1233"/>
      <c r="CE44" s="1233"/>
      <c r="CF44" s="1233"/>
      <c r="CG44" s="1233"/>
      <c r="CH44" s="1233"/>
      <c r="CI44" s="1233"/>
      <c r="CJ44" s="1233"/>
      <c r="CK44" s="1233"/>
      <c r="CL44" s="1233"/>
      <c r="CM44" s="1233"/>
      <c r="CN44" s="1233"/>
      <c r="CO44" s="1233"/>
      <c r="CP44" s="1233"/>
      <c r="CQ44" s="1233"/>
      <c r="CR44" s="1233"/>
      <c r="CS44" s="1233"/>
      <c r="CT44" s="1233"/>
      <c r="CU44" s="1233"/>
      <c r="CV44" s="1233"/>
      <c r="CW44" s="1233"/>
      <c r="CX44" s="1233"/>
      <c r="CY44" s="1233"/>
      <c r="CZ44" s="1233"/>
      <c r="DA44" s="1233"/>
      <c r="DB44" s="1233"/>
      <c r="DC44" s="1234"/>
    </row>
    <row r="45" spans="2:109" ht="13.5" x14ac:dyDescent="0.15">
      <c r="B45" s="259"/>
      <c r="AN45" s="1232"/>
      <c r="AO45" s="1233"/>
      <c r="AP45" s="1233"/>
      <c r="AQ45" s="1233"/>
      <c r="AR45" s="1233"/>
      <c r="AS45" s="1233"/>
      <c r="AT45" s="1233"/>
      <c r="AU45" s="1233"/>
      <c r="AV45" s="1233"/>
      <c r="AW45" s="1233"/>
      <c r="AX45" s="1233"/>
      <c r="AY45" s="1233"/>
      <c r="AZ45" s="1233"/>
      <c r="BA45" s="1233"/>
      <c r="BB45" s="1233"/>
      <c r="BC45" s="1233"/>
      <c r="BD45" s="1233"/>
      <c r="BE45" s="1233"/>
      <c r="BF45" s="1233"/>
      <c r="BG45" s="1233"/>
      <c r="BH45" s="1233"/>
      <c r="BI45" s="1233"/>
      <c r="BJ45" s="1233"/>
      <c r="BK45" s="1233"/>
      <c r="BL45" s="1233"/>
      <c r="BM45" s="1233"/>
      <c r="BN45" s="1233"/>
      <c r="BO45" s="1233"/>
      <c r="BP45" s="1233"/>
      <c r="BQ45" s="1233"/>
      <c r="BR45" s="1233"/>
      <c r="BS45" s="1233"/>
      <c r="BT45" s="1233"/>
      <c r="BU45" s="1233"/>
      <c r="BV45" s="1233"/>
      <c r="BW45" s="1233"/>
      <c r="BX45" s="1233"/>
      <c r="BY45" s="1233"/>
      <c r="BZ45" s="1233"/>
      <c r="CA45" s="1233"/>
      <c r="CB45" s="1233"/>
      <c r="CC45" s="1233"/>
      <c r="CD45" s="1233"/>
      <c r="CE45" s="1233"/>
      <c r="CF45" s="1233"/>
      <c r="CG45" s="1233"/>
      <c r="CH45" s="1233"/>
      <c r="CI45" s="1233"/>
      <c r="CJ45" s="1233"/>
      <c r="CK45" s="1233"/>
      <c r="CL45" s="1233"/>
      <c r="CM45" s="1233"/>
      <c r="CN45" s="1233"/>
      <c r="CO45" s="1233"/>
      <c r="CP45" s="1233"/>
      <c r="CQ45" s="1233"/>
      <c r="CR45" s="1233"/>
      <c r="CS45" s="1233"/>
      <c r="CT45" s="1233"/>
      <c r="CU45" s="1233"/>
      <c r="CV45" s="1233"/>
      <c r="CW45" s="1233"/>
      <c r="CX45" s="1233"/>
      <c r="CY45" s="1233"/>
      <c r="CZ45" s="1233"/>
      <c r="DA45" s="1233"/>
      <c r="DB45" s="1233"/>
      <c r="DC45" s="1234"/>
    </row>
    <row r="46" spans="2:109" ht="13.5" x14ac:dyDescent="0.15">
      <c r="B46" s="259"/>
      <c r="AN46" s="1232"/>
      <c r="AO46" s="1233"/>
      <c r="AP46" s="1233"/>
      <c r="AQ46" s="1233"/>
      <c r="AR46" s="1233"/>
      <c r="AS46" s="1233"/>
      <c r="AT46" s="1233"/>
      <c r="AU46" s="1233"/>
      <c r="AV46" s="1233"/>
      <c r="AW46" s="1233"/>
      <c r="AX46" s="1233"/>
      <c r="AY46" s="1233"/>
      <c r="AZ46" s="1233"/>
      <c r="BA46" s="1233"/>
      <c r="BB46" s="1233"/>
      <c r="BC46" s="1233"/>
      <c r="BD46" s="1233"/>
      <c r="BE46" s="1233"/>
      <c r="BF46" s="1233"/>
      <c r="BG46" s="1233"/>
      <c r="BH46" s="1233"/>
      <c r="BI46" s="1233"/>
      <c r="BJ46" s="1233"/>
      <c r="BK46" s="1233"/>
      <c r="BL46" s="1233"/>
      <c r="BM46" s="1233"/>
      <c r="BN46" s="1233"/>
      <c r="BO46" s="1233"/>
      <c r="BP46" s="1233"/>
      <c r="BQ46" s="1233"/>
      <c r="BR46" s="1233"/>
      <c r="BS46" s="1233"/>
      <c r="BT46" s="1233"/>
      <c r="BU46" s="1233"/>
      <c r="BV46" s="1233"/>
      <c r="BW46" s="1233"/>
      <c r="BX46" s="1233"/>
      <c r="BY46" s="1233"/>
      <c r="BZ46" s="1233"/>
      <c r="CA46" s="1233"/>
      <c r="CB46" s="1233"/>
      <c r="CC46" s="1233"/>
      <c r="CD46" s="1233"/>
      <c r="CE46" s="1233"/>
      <c r="CF46" s="1233"/>
      <c r="CG46" s="1233"/>
      <c r="CH46" s="1233"/>
      <c r="CI46" s="1233"/>
      <c r="CJ46" s="1233"/>
      <c r="CK46" s="1233"/>
      <c r="CL46" s="1233"/>
      <c r="CM46" s="1233"/>
      <c r="CN46" s="1233"/>
      <c r="CO46" s="1233"/>
      <c r="CP46" s="1233"/>
      <c r="CQ46" s="1233"/>
      <c r="CR46" s="1233"/>
      <c r="CS46" s="1233"/>
      <c r="CT46" s="1233"/>
      <c r="CU46" s="1233"/>
      <c r="CV46" s="1233"/>
      <c r="CW46" s="1233"/>
      <c r="CX46" s="1233"/>
      <c r="CY46" s="1233"/>
      <c r="CZ46" s="1233"/>
      <c r="DA46" s="1233"/>
      <c r="DB46" s="1233"/>
      <c r="DC46" s="1234"/>
    </row>
    <row r="47" spans="2:109" ht="13.5" x14ac:dyDescent="0.15">
      <c r="B47" s="259"/>
      <c r="AN47" s="1235"/>
      <c r="AO47" s="1236"/>
      <c r="AP47" s="1236"/>
      <c r="AQ47" s="1236"/>
      <c r="AR47" s="1236"/>
      <c r="AS47" s="1236"/>
      <c r="AT47" s="1236"/>
      <c r="AU47" s="1236"/>
      <c r="AV47" s="1236"/>
      <c r="AW47" s="1236"/>
      <c r="AX47" s="1236"/>
      <c r="AY47" s="1236"/>
      <c r="AZ47" s="1236"/>
      <c r="BA47" s="1236"/>
      <c r="BB47" s="1236"/>
      <c r="BC47" s="1236"/>
      <c r="BD47" s="1236"/>
      <c r="BE47" s="1236"/>
      <c r="BF47" s="1236"/>
      <c r="BG47" s="1236"/>
      <c r="BH47" s="1236"/>
      <c r="BI47" s="1236"/>
      <c r="BJ47" s="1236"/>
      <c r="BK47" s="1236"/>
      <c r="BL47" s="1236"/>
      <c r="BM47" s="1236"/>
      <c r="BN47" s="1236"/>
      <c r="BO47" s="1236"/>
      <c r="BP47" s="1236"/>
      <c r="BQ47" s="1236"/>
      <c r="BR47" s="1236"/>
      <c r="BS47" s="1236"/>
      <c r="BT47" s="1236"/>
      <c r="BU47" s="1236"/>
      <c r="BV47" s="1236"/>
      <c r="BW47" s="1236"/>
      <c r="BX47" s="1236"/>
      <c r="BY47" s="1236"/>
      <c r="BZ47" s="1236"/>
      <c r="CA47" s="1236"/>
      <c r="CB47" s="1236"/>
      <c r="CC47" s="1236"/>
      <c r="CD47" s="1236"/>
      <c r="CE47" s="1236"/>
      <c r="CF47" s="1236"/>
      <c r="CG47" s="1236"/>
      <c r="CH47" s="1236"/>
      <c r="CI47" s="1236"/>
      <c r="CJ47" s="1236"/>
      <c r="CK47" s="1236"/>
      <c r="CL47" s="1236"/>
      <c r="CM47" s="1236"/>
      <c r="CN47" s="1236"/>
      <c r="CO47" s="1236"/>
      <c r="CP47" s="1236"/>
      <c r="CQ47" s="1236"/>
      <c r="CR47" s="1236"/>
      <c r="CS47" s="1236"/>
      <c r="CT47" s="1236"/>
      <c r="CU47" s="1236"/>
      <c r="CV47" s="1236"/>
      <c r="CW47" s="1236"/>
      <c r="CX47" s="1236"/>
      <c r="CY47" s="1236"/>
      <c r="CZ47" s="1236"/>
      <c r="DA47" s="1236"/>
      <c r="DB47" s="1236"/>
      <c r="DC47" s="1237"/>
    </row>
    <row r="48" spans="2:109" ht="13.5" x14ac:dyDescent="0.15">
      <c r="B48" s="259"/>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ht="13.5" x14ac:dyDescent="0.15">
      <c r="B49" s="259"/>
      <c r="AN49" s="255" t="s">
        <v>575</v>
      </c>
    </row>
    <row r="50" spans="1:109" ht="13.5" x14ac:dyDescent="0.15">
      <c r="B50" s="259"/>
      <c r="G50" s="1238"/>
      <c r="H50" s="1238"/>
      <c r="I50" s="1238"/>
      <c r="J50" s="1238"/>
      <c r="K50" s="354"/>
      <c r="L50" s="354"/>
      <c r="M50" s="353"/>
      <c r="N50" s="353"/>
      <c r="AN50" s="1239"/>
      <c r="AO50" s="1240"/>
      <c r="AP50" s="1240"/>
      <c r="AQ50" s="1240"/>
      <c r="AR50" s="1240"/>
      <c r="AS50" s="1240"/>
      <c r="AT50" s="1240"/>
      <c r="AU50" s="1240"/>
      <c r="AV50" s="1240"/>
      <c r="AW50" s="1240"/>
      <c r="AX50" s="1240"/>
      <c r="AY50" s="1240"/>
      <c r="AZ50" s="1240"/>
      <c r="BA50" s="1240"/>
      <c r="BB50" s="1240"/>
      <c r="BC50" s="1240"/>
      <c r="BD50" s="1240"/>
      <c r="BE50" s="1240"/>
      <c r="BF50" s="1240"/>
      <c r="BG50" s="1240"/>
      <c r="BH50" s="1240"/>
      <c r="BI50" s="1240"/>
      <c r="BJ50" s="1240"/>
      <c r="BK50" s="1240"/>
      <c r="BL50" s="1240"/>
      <c r="BM50" s="1240"/>
      <c r="BN50" s="1240"/>
      <c r="BO50" s="1241"/>
      <c r="BP50" s="1242" t="s">
        <v>528</v>
      </c>
      <c r="BQ50" s="1242"/>
      <c r="BR50" s="1242"/>
      <c r="BS50" s="1242"/>
      <c r="BT50" s="1242"/>
      <c r="BU50" s="1242"/>
      <c r="BV50" s="1242"/>
      <c r="BW50" s="1242"/>
      <c r="BX50" s="1242" t="s">
        <v>529</v>
      </c>
      <c r="BY50" s="1242"/>
      <c r="BZ50" s="1242"/>
      <c r="CA50" s="1242"/>
      <c r="CB50" s="1242"/>
      <c r="CC50" s="1242"/>
      <c r="CD50" s="1242"/>
      <c r="CE50" s="1242"/>
      <c r="CF50" s="1242" t="s">
        <v>530</v>
      </c>
      <c r="CG50" s="1242"/>
      <c r="CH50" s="1242"/>
      <c r="CI50" s="1242"/>
      <c r="CJ50" s="1242"/>
      <c r="CK50" s="1242"/>
      <c r="CL50" s="1242"/>
      <c r="CM50" s="1242"/>
      <c r="CN50" s="1242" t="s">
        <v>531</v>
      </c>
      <c r="CO50" s="1242"/>
      <c r="CP50" s="1242"/>
      <c r="CQ50" s="1242"/>
      <c r="CR50" s="1242"/>
      <c r="CS50" s="1242"/>
      <c r="CT50" s="1242"/>
      <c r="CU50" s="1242"/>
      <c r="CV50" s="1242" t="s">
        <v>532</v>
      </c>
      <c r="CW50" s="1242"/>
      <c r="CX50" s="1242"/>
      <c r="CY50" s="1242"/>
      <c r="CZ50" s="1242"/>
      <c r="DA50" s="1242"/>
      <c r="DB50" s="1242"/>
      <c r="DC50" s="1242"/>
    </row>
    <row r="51" spans="1:109" ht="13.5" customHeight="1" x14ac:dyDescent="0.15">
      <c r="B51" s="259"/>
      <c r="G51" s="1247"/>
      <c r="H51" s="1247"/>
      <c r="I51" s="1245"/>
      <c r="J51" s="1245"/>
      <c r="K51" s="1244"/>
      <c r="L51" s="1244"/>
      <c r="M51" s="1244"/>
      <c r="N51" s="1244"/>
      <c r="AM51" s="352"/>
      <c r="AN51" s="1243" t="s">
        <v>574</v>
      </c>
      <c r="AO51" s="1243"/>
      <c r="AP51" s="1243"/>
      <c r="AQ51" s="1243"/>
      <c r="AR51" s="1243"/>
      <c r="AS51" s="1243"/>
      <c r="AT51" s="1243"/>
      <c r="AU51" s="1243"/>
      <c r="AV51" s="1243"/>
      <c r="AW51" s="1243"/>
      <c r="AX51" s="1243"/>
      <c r="AY51" s="1243"/>
      <c r="AZ51" s="1243"/>
      <c r="BA51" s="1243"/>
      <c r="BB51" s="1243" t="s">
        <v>572</v>
      </c>
      <c r="BC51" s="1243"/>
      <c r="BD51" s="1243"/>
      <c r="BE51" s="1243"/>
      <c r="BF51" s="1243"/>
      <c r="BG51" s="1243"/>
      <c r="BH51" s="1243"/>
      <c r="BI51" s="1243"/>
      <c r="BJ51" s="1243"/>
      <c r="BK51" s="1243"/>
      <c r="BL51" s="1243"/>
      <c r="BM51" s="1243"/>
      <c r="BN51" s="1243"/>
      <c r="BO51" s="1243"/>
      <c r="BP51" s="1228">
        <v>94.1</v>
      </c>
      <c r="BQ51" s="1228"/>
      <c r="BR51" s="1228"/>
      <c r="BS51" s="1228"/>
      <c r="BT51" s="1228"/>
      <c r="BU51" s="1228"/>
      <c r="BV51" s="1228"/>
      <c r="BW51" s="1228"/>
      <c r="BX51" s="1228">
        <v>94.7</v>
      </c>
      <c r="BY51" s="1228"/>
      <c r="BZ51" s="1228"/>
      <c r="CA51" s="1228"/>
      <c r="CB51" s="1228"/>
      <c r="CC51" s="1228"/>
      <c r="CD51" s="1228"/>
      <c r="CE51" s="1228"/>
      <c r="CF51" s="1228">
        <v>83.9</v>
      </c>
      <c r="CG51" s="1228"/>
      <c r="CH51" s="1228"/>
      <c r="CI51" s="1228"/>
      <c r="CJ51" s="1228"/>
      <c r="CK51" s="1228"/>
      <c r="CL51" s="1228"/>
      <c r="CM51" s="1228"/>
      <c r="CN51" s="1228">
        <v>74.5</v>
      </c>
      <c r="CO51" s="1228"/>
      <c r="CP51" s="1228"/>
      <c r="CQ51" s="1228"/>
      <c r="CR51" s="1228"/>
      <c r="CS51" s="1228"/>
      <c r="CT51" s="1228"/>
      <c r="CU51" s="1228"/>
      <c r="CV51" s="1228">
        <v>62.9</v>
      </c>
      <c r="CW51" s="1228"/>
      <c r="CX51" s="1228"/>
      <c r="CY51" s="1228"/>
      <c r="CZ51" s="1228"/>
      <c r="DA51" s="1228"/>
      <c r="DB51" s="1228"/>
      <c r="DC51" s="1228"/>
    </row>
    <row r="52" spans="1:109" ht="13.5" x14ac:dyDescent="0.15">
      <c r="B52" s="259"/>
      <c r="G52" s="1247"/>
      <c r="H52" s="1247"/>
      <c r="I52" s="1245"/>
      <c r="J52" s="1245"/>
      <c r="K52" s="1244"/>
      <c r="L52" s="1244"/>
      <c r="M52" s="1244"/>
      <c r="N52" s="1244"/>
      <c r="AM52" s="352"/>
      <c r="AN52" s="1243"/>
      <c r="AO52" s="1243"/>
      <c r="AP52" s="1243"/>
      <c r="AQ52" s="1243"/>
      <c r="AR52" s="1243"/>
      <c r="AS52" s="1243"/>
      <c r="AT52" s="1243"/>
      <c r="AU52" s="1243"/>
      <c r="AV52" s="1243"/>
      <c r="AW52" s="1243"/>
      <c r="AX52" s="1243"/>
      <c r="AY52" s="1243"/>
      <c r="AZ52" s="1243"/>
      <c r="BA52" s="1243"/>
      <c r="BB52" s="1243"/>
      <c r="BC52" s="1243"/>
      <c r="BD52" s="1243"/>
      <c r="BE52" s="1243"/>
      <c r="BF52" s="1243"/>
      <c r="BG52" s="1243"/>
      <c r="BH52" s="1243"/>
      <c r="BI52" s="1243"/>
      <c r="BJ52" s="1243"/>
      <c r="BK52" s="1243"/>
      <c r="BL52" s="1243"/>
      <c r="BM52" s="1243"/>
      <c r="BN52" s="1243"/>
      <c r="BO52" s="1243"/>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5" x14ac:dyDescent="0.15">
      <c r="A53" s="360"/>
      <c r="B53" s="259"/>
      <c r="G53" s="1247"/>
      <c r="H53" s="1247"/>
      <c r="I53" s="1238"/>
      <c r="J53" s="1238"/>
      <c r="K53" s="1244"/>
      <c r="L53" s="1244"/>
      <c r="M53" s="1244"/>
      <c r="N53" s="1244"/>
      <c r="AM53" s="352"/>
      <c r="AN53" s="1243"/>
      <c r="AO53" s="1243"/>
      <c r="AP53" s="1243"/>
      <c r="AQ53" s="1243"/>
      <c r="AR53" s="1243"/>
      <c r="AS53" s="1243"/>
      <c r="AT53" s="1243"/>
      <c r="AU53" s="1243"/>
      <c r="AV53" s="1243"/>
      <c r="AW53" s="1243"/>
      <c r="AX53" s="1243"/>
      <c r="AY53" s="1243"/>
      <c r="AZ53" s="1243"/>
      <c r="BA53" s="1243"/>
      <c r="BB53" s="1243" t="s">
        <v>578</v>
      </c>
      <c r="BC53" s="1243"/>
      <c r="BD53" s="1243"/>
      <c r="BE53" s="1243"/>
      <c r="BF53" s="1243"/>
      <c r="BG53" s="1243"/>
      <c r="BH53" s="1243"/>
      <c r="BI53" s="1243"/>
      <c r="BJ53" s="1243"/>
      <c r="BK53" s="1243"/>
      <c r="BL53" s="1243"/>
      <c r="BM53" s="1243"/>
      <c r="BN53" s="1243"/>
      <c r="BO53" s="1243"/>
      <c r="BP53" s="1228">
        <v>60.7</v>
      </c>
      <c r="BQ53" s="1228"/>
      <c r="BR53" s="1228"/>
      <c r="BS53" s="1228"/>
      <c r="BT53" s="1228"/>
      <c r="BU53" s="1228"/>
      <c r="BV53" s="1228"/>
      <c r="BW53" s="1228"/>
      <c r="BX53" s="1228">
        <v>62.3</v>
      </c>
      <c r="BY53" s="1228"/>
      <c r="BZ53" s="1228"/>
      <c r="CA53" s="1228"/>
      <c r="CB53" s="1228"/>
      <c r="CC53" s="1228"/>
      <c r="CD53" s="1228"/>
      <c r="CE53" s="1228"/>
      <c r="CF53" s="1228">
        <v>64</v>
      </c>
      <c r="CG53" s="1228"/>
      <c r="CH53" s="1228"/>
      <c r="CI53" s="1228"/>
      <c r="CJ53" s="1228"/>
      <c r="CK53" s="1228"/>
      <c r="CL53" s="1228"/>
      <c r="CM53" s="1228"/>
      <c r="CN53" s="1228">
        <v>65.400000000000006</v>
      </c>
      <c r="CO53" s="1228"/>
      <c r="CP53" s="1228"/>
      <c r="CQ53" s="1228"/>
      <c r="CR53" s="1228"/>
      <c r="CS53" s="1228"/>
      <c r="CT53" s="1228"/>
      <c r="CU53" s="1228"/>
      <c r="CV53" s="1228">
        <v>66.900000000000006</v>
      </c>
      <c r="CW53" s="1228"/>
      <c r="CX53" s="1228"/>
      <c r="CY53" s="1228"/>
      <c r="CZ53" s="1228"/>
      <c r="DA53" s="1228"/>
      <c r="DB53" s="1228"/>
      <c r="DC53" s="1228"/>
    </row>
    <row r="54" spans="1:109" ht="13.5" x14ac:dyDescent="0.15">
      <c r="A54" s="360"/>
      <c r="B54" s="259"/>
      <c r="G54" s="1247"/>
      <c r="H54" s="1247"/>
      <c r="I54" s="1238"/>
      <c r="J54" s="1238"/>
      <c r="K54" s="1244"/>
      <c r="L54" s="1244"/>
      <c r="M54" s="1244"/>
      <c r="N54" s="1244"/>
      <c r="AM54" s="352"/>
      <c r="AN54" s="1243"/>
      <c r="AO54" s="1243"/>
      <c r="AP54" s="1243"/>
      <c r="AQ54" s="1243"/>
      <c r="AR54" s="1243"/>
      <c r="AS54" s="1243"/>
      <c r="AT54" s="1243"/>
      <c r="AU54" s="1243"/>
      <c r="AV54" s="1243"/>
      <c r="AW54" s="1243"/>
      <c r="AX54" s="1243"/>
      <c r="AY54" s="1243"/>
      <c r="AZ54" s="1243"/>
      <c r="BA54" s="1243"/>
      <c r="BB54" s="1243"/>
      <c r="BC54" s="1243"/>
      <c r="BD54" s="1243"/>
      <c r="BE54" s="1243"/>
      <c r="BF54" s="1243"/>
      <c r="BG54" s="1243"/>
      <c r="BH54" s="1243"/>
      <c r="BI54" s="1243"/>
      <c r="BJ54" s="1243"/>
      <c r="BK54" s="1243"/>
      <c r="BL54" s="1243"/>
      <c r="BM54" s="1243"/>
      <c r="BN54" s="1243"/>
      <c r="BO54" s="1243"/>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5" x14ac:dyDescent="0.15">
      <c r="A55" s="360"/>
      <c r="B55" s="259"/>
      <c r="G55" s="1238"/>
      <c r="H55" s="1238"/>
      <c r="I55" s="1238"/>
      <c r="J55" s="1238"/>
      <c r="K55" s="1244"/>
      <c r="L55" s="1244"/>
      <c r="M55" s="1244"/>
      <c r="N55" s="1244"/>
      <c r="AN55" s="1242" t="s">
        <v>573</v>
      </c>
      <c r="AO55" s="1242"/>
      <c r="AP55" s="1242"/>
      <c r="AQ55" s="1242"/>
      <c r="AR55" s="1242"/>
      <c r="AS55" s="1242"/>
      <c r="AT55" s="1242"/>
      <c r="AU55" s="1242"/>
      <c r="AV55" s="1242"/>
      <c r="AW55" s="1242"/>
      <c r="AX55" s="1242"/>
      <c r="AY55" s="1242"/>
      <c r="AZ55" s="1242"/>
      <c r="BA55" s="1242"/>
      <c r="BB55" s="1243" t="s">
        <v>572</v>
      </c>
      <c r="BC55" s="1243"/>
      <c r="BD55" s="1243"/>
      <c r="BE55" s="1243"/>
      <c r="BF55" s="1243"/>
      <c r="BG55" s="1243"/>
      <c r="BH55" s="1243"/>
      <c r="BI55" s="1243"/>
      <c r="BJ55" s="1243"/>
      <c r="BK55" s="1243"/>
      <c r="BL55" s="1243"/>
      <c r="BM55" s="1243"/>
      <c r="BN55" s="1243"/>
      <c r="BO55" s="1243"/>
      <c r="BP55" s="1228">
        <v>49.1</v>
      </c>
      <c r="BQ55" s="1228"/>
      <c r="BR55" s="1228"/>
      <c r="BS55" s="1228"/>
      <c r="BT55" s="1228"/>
      <c r="BU55" s="1228"/>
      <c r="BV55" s="1228"/>
      <c r="BW55" s="1228"/>
      <c r="BX55" s="1228">
        <v>41.5</v>
      </c>
      <c r="BY55" s="1228"/>
      <c r="BZ55" s="1228"/>
      <c r="CA55" s="1228"/>
      <c r="CB55" s="1228"/>
      <c r="CC55" s="1228"/>
      <c r="CD55" s="1228"/>
      <c r="CE55" s="1228"/>
      <c r="CF55" s="1228">
        <v>25.2</v>
      </c>
      <c r="CG55" s="1228"/>
      <c r="CH55" s="1228"/>
      <c r="CI55" s="1228"/>
      <c r="CJ55" s="1228"/>
      <c r="CK55" s="1228"/>
      <c r="CL55" s="1228"/>
      <c r="CM55" s="1228"/>
      <c r="CN55" s="1228">
        <v>15.7</v>
      </c>
      <c r="CO55" s="1228"/>
      <c r="CP55" s="1228"/>
      <c r="CQ55" s="1228"/>
      <c r="CR55" s="1228"/>
      <c r="CS55" s="1228"/>
      <c r="CT55" s="1228"/>
      <c r="CU55" s="1228"/>
      <c r="CV55" s="1228">
        <v>10.199999999999999</v>
      </c>
      <c r="CW55" s="1228"/>
      <c r="CX55" s="1228"/>
      <c r="CY55" s="1228"/>
      <c r="CZ55" s="1228"/>
      <c r="DA55" s="1228"/>
      <c r="DB55" s="1228"/>
      <c r="DC55" s="1228"/>
    </row>
    <row r="56" spans="1:109" ht="13.5" x14ac:dyDescent="0.15">
      <c r="A56" s="360"/>
      <c r="B56" s="259"/>
      <c r="G56" s="1238"/>
      <c r="H56" s="1238"/>
      <c r="I56" s="1238"/>
      <c r="J56" s="1238"/>
      <c r="K56" s="1244"/>
      <c r="L56" s="1244"/>
      <c r="M56" s="1244"/>
      <c r="N56" s="1244"/>
      <c r="AN56" s="1242"/>
      <c r="AO56" s="1242"/>
      <c r="AP56" s="1242"/>
      <c r="AQ56" s="1242"/>
      <c r="AR56" s="1242"/>
      <c r="AS56" s="1242"/>
      <c r="AT56" s="1242"/>
      <c r="AU56" s="1242"/>
      <c r="AV56" s="1242"/>
      <c r="AW56" s="1242"/>
      <c r="AX56" s="1242"/>
      <c r="AY56" s="1242"/>
      <c r="AZ56" s="1242"/>
      <c r="BA56" s="1242"/>
      <c r="BB56" s="1243"/>
      <c r="BC56" s="1243"/>
      <c r="BD56" s="1243"/>
      <c r="BE56" s="1243"/>
      <c r="BF56" s="1243"/>
      <c r="BG56" s="1243"/>
      <c r="BH56" s="1243"/>
      <c r="BI56" s="1243"/>
      <c r="BJ56" s="1243"/>
      <c r="BK56" s="1243"/>
      <c r="BL56" s="1243"/>
      <c r="BM56" s="1243"/>
      <c r="BN56" s="1243"/>
      <c r="BO56" s="1243"/>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60" customFormat="1" ht="13.5" x14ac:dyDescent="0.15">
      <c r="B57" s="365"/>
      <c r="G57" s="1238"/>
      <c r="H57" s="1238"/>
      <c r="I57" s="1246"/>
      <c r="J57" s="1246"/>
      <c r="K57" s="1244"/>
      <c r="L57" s="1244"/>
      <c r="M57" s="1244"/>
      <c r="N57" s="1244"/>
      <c r="AM57" s="255"/>
      <c r="AN57" s="1242"/>
      <c r="AO57" s="1242"/>
      <c r="AP57" s="1242"/>
      <c r="AQ57" s="1242"/>
      <c r="AR57" s="1242"/>
      <c r="AS57" s="1242"/>
      <c r="AT57" s="1242"/>
      <c r="AU57" s="1242"/>
      <c r="AV57" s="1242"/>
      <c r="AW57" s="1242"/>
      <c r="AX57" s="1242"/>
      <c r="AY57" s="1242"/>
      <c r="AZ57" s="1242"/>
      <c r="BA57" s="1242"/>
      <c r="BB57" s="1243" t="s">
        <v>578</v>
      </c>
      <c r="BC57" s="1243"/>
      <c r="BD57" s="1243"/>
      <c r="BE57" s="1243"/>
      <c r="BF57" s="1243"/>
      <c r="BG57" s="1243"/>
      <c r="BH57" s="1243"/>
      <c r="BI57" s="1243"/>
      <c r="BJ57" s="1243"/>
      <c r="BK57" s="1243"/>
      <c r="BL57" s="1243"/>
      <c r="BM57" s="1243"/>
      <c r="BN57" s="1243"/>
      <c r="BO57" s="1243"/>
      <c r="BP57" s="1228">
        <v>61</v>
      </c>
      <c r="BQ57" s="1228"/>
      <c r="BR57" s="1228"/>
      <c r="BS57" s="1228"/>
      <c r="BT57" s="1228"/>
      <c r="BU57" s="1228"/>
      <c r="BV57" s="1228"/>
      <c r="BW57" s="1228"/>
      <c r="BX57" s="1228">
        <v>61.7</v>
      </c>
      <c r="BY57" s="1228"/>
      <c r="BZ57" s="1228"/>
      <c r="CA57" s="1228"/>
      <c r="CB57" s="1228"/>
      <c r="CC57" s="1228"/>
      <c r="CD57" s="1228"/>
      <c r="CE57" s="1228"/>
      <c r="CF57" s="1228">
        <v>62.5</v>
      </c>
      <c r="CG57" s="1228"/>
      <c r="CH57" s="1228"/>
      <c r="CI57" s="1228"/>
      <c r="CJ57" s="1228"/>
      <c r="CK57" s="1228"/>
      <c r="CL57" s="1228"/>
      <c r="CM57" s="1228"/>
      <c r="CN57" s="1228">
        <v>64.3</v>
      </c>
      <c r="CO57" s="1228"/>
      <c r="CP57" s="1228"/>
      <c r="CQ57" s="1228"/>
      <c r="CR57" s="1228"/>
      <c r="CS57" s="1228"/>
      <c r="CT57" s="1228"/>
      <c r="CU57" s="1228"/>
      <c r="CV57" s="1228">
        <v>64.7</v>
      </c>
      <c r="CW57" s="1228"/>
      <c r="CX57" s="1228"/>
      <c r="CY57" s="1228"/>
      <c r="CZ57" s="1228"/>
      <c r="DA57" s="1228"/>
      <c r="DB57" s="1228"/>
      <c r="DC57" s="1228"/>
      <c r="DD57" s="370"/>
      <c r="DE57" s="365"/>
    </row>
    <row r="58" spans="1:109" s="360" customFormat="1" ht="13.5" x14ac:dyDescent="0.15">
      <c r="A58" s="255"/>
      <c r="B58" s="365"/>
      <c r="G58" s="1238"/>
      <c r="H58" s="1238"/>
      <c r="I58" s="1246"/>
      <c r="J58" s="1246"/>
      <c r="K58" s="1244"/>
      <c r="L58" s="1244"/>
      <c r="M58" s="1244"/>
      <c r="N58" s="1244"/>
      <c r="AM58" s="255"/>
      <c r="AN58" s="1242"/>
      <c r="AO58" s="1242"/>
      <c r="AP58" s="1242"/>
      <c r="AQ58" s="1242"/>
      <c r="AR58" s="1242"/>
      <c r="AS58" s="1242"/>
      <c r="AT58" s="1242"/>
      <c r="AU58" s="1242"/>
      <c r="AV58" s="1242"/>
      <c r="AW58" s="1242"/>
      <c r="AX58" s="1242"/>
      <c r="AY58" s="1242"/>
      <c r="AZ58" s="1242"/>
      <c r="BA58" s="1242"/>
      <c r="BB58" s="1243"/>
      <c r="BC58" s="1243"/>
      <c r="BD58" s="1243"/>
      <c r="BE58" s="1243"/>
      <c r="BF58" s="1243"/>
      <c r="BG58" s="1243"/>
      <c r="BH58" s="1243"/>
      <c r="BI58" s="1243"/>
      <c r="BJ58" s="1243"/>
      <c r="BK58" s="1243"/>
      <c r="BL58" s="1243"/>
      <c r="BM58" s="1243"/>
      <c r="BN58" s="1243"/>
      <c r="BO58" s="1243"/>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70"/>
      <c r="DE58" s="365"/>
    </row>
    <row r="59" spans="1:109" s="360" customFormat="1" ht="13.5" x14ac:dyDescent="0.15">
      <c r="A59" s="255"/>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ht="13.5" x14ac:dyDescent="0.15">
      <c r="A60" s="255"/>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ht="13.5" x14ac:dyDescent="0.15">
      <c r="A61" s="255"/>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ht="13.5" x14ac:dyDescent="0.15">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5"/>
    </row>
    <row r="63" spans="1:109" ht="17.25" x14ac:dyDescent="0.15">
      <c r="B63" s="312" t="s">
        <v>577</v>
      </c>
    </row>
    <row r="64" spans="1:109" ht="13.5" x14ac:dyDescent="0.15">
      <c r="B64" s="259"/>
      <c r="G64" s="361"/>
      <c r="I64" s="363"/>
      <c r="J64" s="363"/>
      <c r="K64" s="363"/>
      <c r="L64" s="363"/>
      <c r="M64" s="363"/>
      <c r="N64" s="362"/>
      <c r="AM64" s="361"/>
      <c r="AN64" s="361" t="s">
        <v>576</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7" ht="13.5" x14ac:dyDescent="0.15">
      <c r="B65" s="259"/>
      <c r="AN65" s="1229" t="s">
        <v>581</v>
      </c>
      <c r="AO65" s="1230"/>
      <c r="AP65" s="1230"/>
      <c r="AQ65" s="1230"/>
      <c r="AR65" s="1230"/>
      <c r="AS65" s="1230"/>
      <c r="AT65" s="1230"/>
      <c r="AU65" s="1230"/>
      <c r="AV65" s="1230"/>
      <c r="AW65" s="1230"/>
      <c r="AX65" s="1230"/>
      <c r="AY65" s="1230"/>
      <c r="AZ65" s="1230"/>
      <c r="BA65" s="1230"/>
      <c r="BB65" s="1230"/>
      <c r="BC65" s="1230"/>
      <c r="BD65" s="1230"/>
      <c r="BE65" s="1230"/>
      <c r="BF65" s="1230"/>
      <c r="BG65" s="1230"/>
      <c r="BH65" s="1230"/>
      <c r="BI65" s="1230"/>
      <c r="BJ65" s="1230"/>
      <c r="BK65" s="1230"/>
      <c r="BL65" s="1230"/>
      <c r="BM65" s="1230"/>
      <c r="BN65" s="1230"/>
      <c r="BO65" s="1230"/>
      <c r="BP65" s="1230"/>
      <c r="BQ65" s="1230"/>
      <c r="BR65" s="1230"/>
      <c r="BS65" s="1230"/>
      <c r="BT65" s="1230"/>
      <c r="BU65" s="1230"/>
      <c r="BV65" s="1230"/>
      <c r="BW65" s="1230"/>
      <c r="BX65" s="1230"/>
      <c r="BY65" s="1230"/>
      <c r="BZ65" s="1230"/>
      <c r="CA65" s="1230"/>
      <c r="CB65" s="1230"/>
      <c r="CC65" s="1230"/>
      <c r="CD65" s="1230"/>
      <c r="CE65" s="1230"/>
      <c r="CF65" s="1230"/>
      <c r="CG65" s="1230"/>
      <c r="CH65" s="1230"/>
      <c r="CI65" s="1230"/>
      <c r="CJ65" s="1230"/>
      <c r="CK65" s="1230"/>
      <c r="CL65" s="1230"/>
      <c r="CM65" s="1230"/>
      <c r="CN65" s="1230"/>
      <c r="CO65" s="1230"/>
      <c r="CP65" s="1230"/>
      <c r="CQ65" s="1230"/>
      <c r="CR65" s="1230"/>
      <c r="CS65" s="1230"/>
      <c r="CT65" s="1230"/>
      <c r="CU65" s="1230"/>
      <c r="CV65" s="1230"/>
      <c r="CW65" s="1230"/>
      <c r="CX65" s="1230"/>
      <c r="CY65" s="1230"/>
      <c r="CZ65" s="1230"/>
      <c r="DA65" s="1230"/>
      <c r="DB65" s="1230"/>
      <c r="DC65" s="1231"/>
    </row>
    <row r="66" spans="2:107" ht="13.5" x14ac:dyDescent="0.15">
      <c r="B66" s="259"/>
      <c r="AN66" s="1232"/>
      <c r="AO66" s="1233"/>
      <c r="AP66" s="1233"/>
      <c r="AQ66" s="1233"/>
      <c r="AR66" s="1233"/>
      <c r="AS66" s="1233"/>
      <c r="AT66" s="1233"/>
      <c r="AU66" s="1233"/>
      <c r="AV66" s="1233"/>
      <c r="AW66" s="1233"/>
      <c r="AX66" s="1233"/>
      <c r="AY66" s="1233"/>
      <c r="AZ66" s="1233"/>
      <c r="BA66" s="1233"/>
      <c r="BB66" s="1233"/>
      <c r="BC66" s="1233"/>
      <c r="BD66" s="1233"/>
      <c r="BE66" s="1233"/>
      <c r="BF66" s="1233"/>
      <c r="BG66" s="1233"/>
      <c r="BH66" s="1233"/>
      <c r="BI66" s="1233"/>
      <c r="BJ66" s="1233"/>
      <c r="BK66" s="1233"/>
      <c r="BL66" s="1233"/>
      <c r="BM66" s="1233"/>
      <c r="BN66" s="1233"/>
      <c r="BO66" s="1233"/>
      <c r="BP66" s="1233"/>
      <c r="BQ66" s="1233"/>
      <c r="BR66" s="1233"/>
      <c r="BS66" s="1233"/>
      <c r="BT66" s="1233"/>
      <c r="BU66" s="1233"/>
      <c r="BV66" s="1233"/>
      <c r="BW66" s="1233"/>
      <c r="BX66" s="1233"/>
      <c r="BY66" s="1233"/>
      <c r="BZ66" s="1233"/>
      <c r="CA66" s="1233"/>
      <c r="CB66" s="1233"/>
      <c r="CC66" s="1233"/>
      <c r="CD66" s="1233"/>
      <c r="CE66" s="1233"/>
      <c r="CF66" s="1233"/>
      <c r="CG66" s="1233"/>
      <c r="CH66" s="1233"/>
      <c r="CI66" s="1233"/>
      <c r="CJ66" s="1233"/>
      <c r="CK66" s="1233"/>
      <c r="CL66" s="1233"/>
      <c r="CM66" s="1233"/>
      <c r="CN66" s="1233"/>
      <c r="CO66" s="1233"/>
      <c r="CP66" s="1233"/>
      <c r="CQ66" s="1233"/>
      <c r="CR66" s="1233"/>
      <c r="CS66" s="1233"/>
      <c r="CT66" s="1233"/>
      <c r="CU66" s="1233"/>
      <c r="CV66" s="1233"/>
      <c r="CW66" s="1233"/>
      <c r="CX66" s="1233"/>
      <c r="CY66" s="1233"/>
      <c r="CZ66" s="1233"/>
      <c r="DA66" s="1233"/>
      <c r="DB66" s="1233"/>
      <c r="DC66" s="1234"/>
    </row>
    <row r="67" spans="2:107" ht="13.5" x14ac:dyDescent="0.15">
      <c r="B67" s="259"/>
      <c r="AN67" s="1232"/>
      <c r="AO67" s="1233"/>
      <c r="AP67" s="1233"/>
      <c r="AQ67" s="1233"/>
      <c r="AR67" s="1233"/>
      <c r="AS67" s="1233"/>
      <c r="AT67" s="1233"/>
      <c r="AU67" s="1233"/>
      <c r="AV67" s="1233"/>
      <c r="AW67" s="1233"/>
      <c r="AX67" s="1233"/>
      <c r="AY67" s="1233"/>
      <c r="AZ67" s="1233"/>
      <c r="BA67" s="1233"/>
      <c r="BB67" s="1233"/>
      <c r="BC67" s="1233"/>
      <c r="BD67" s="1233"/>
      <c r="BE67" s="1233"/>
      <c r="BF67" s="1233"/>
      <c r="BG67" s="1233"/>
      <c r="BH67" s="1233"/>
      <c r="BI67" s="1233"/>
      <c r="BJ67" s="1233"/>
      <c r="BK67" s="1233"/>
      <c r="BL67" s="1233"/>
      <c r="BM67" s="1233"/>
      <c r="BN67" s="1233"/>
      <c r="BO67" s="1233"/>
      <c r="BP67" s="1233"/>
      <c r="BQ67" s="1233"/>
      <c r="BR67" s="1233"/>
      <c r="BS67" s="1233"/>
      <c r="BT67" s="1233"/>
      <c r="BU67" s="1233"/>
      <c r="BV67" s="1233"/>
      <c r="BW67" s="1233"/>
      <c r="BX67" s="1233"/>
      <c r="BY67" s="1233"/>
      <c r="BZ67" s="1233"/>
      <c r="CA67" s="1233"/>
      <c r="CB67" s="1233"/>
      <c r="CC67" s="1233"/>
      <c r="CD67" s="1233"/>
      <c r="CE67" s="1233"/>
      <c r="CF67" s="1233"/>
      <c r="CG67" s="1233"/>
      <c r="CH67" s="1233"/>
      <c r="CI67" s="1233"/>
      <c r="CJ67" s="1233"/>
      <c r="CK67" s="1233"/>
      <c r="CL67" s="1233"/>
      <c r="CM67" s="1233"/>
      <c r="CN67" s="1233"/>
      <c r="CO67" s="1233"/>
      <c r="CP67" s="1233"/>
      <c r="CQ67" s="1233"/>
      <c r="CR67" s="1233"/>
      <c r="CS67" s="1233"/>
      <c r="CT67" s="1233"/>
      <c r="CU67" s="1233"/>
      <c r="CV67" s="1233"/>
      <c r="CW67" s="1233"/>
      <c r="CX67" s="1233"/>
      <c r="CY67" s="1233"/>
      <c r="CZ67" s="1233"/>
      <c r="DA67" s="1233"/>
      <c r="DB67" s="1233"/>
      <c r="DC67" s="1234"/>
    </row>
    <row r="68" spans="2:107" ht="13.5" x14ac:dyDescent="0.15">
      <c r="B68" s="259"/>
      <c r="AN68" s="1232"/>
      <c r="AO68" s="1233"/>
      <c r="AP68" s="1233"/>
      <c r="AQ68" s="1233"/>
      <c r="AR68" s="1233"/>
      <c r="AS68" s="1233"/>
      <c r="AT68" s="1233"/>
      <c r="AU68" s="1233"/>
      <c r="AV68" s="1233"/>
      <c r="AW68" s="1233"/>
      <c r="AX68" s="1233"/>
      <c r="AY68" s="1233"/>
      <c r="AZ68" s="1233"/>
      <c r="BA68" s="1233"/>
      <c r="BB68" s="1233"/>
      <c r="BC68" s="1233"/>
      <c r="BD68" s="1233"/>
      <c r="BE68" s="1233"/>
      <c r="BF68" s="1233"/>
      <c r="BG68" s="1233"/>
      <c r="BH68" s="1233"/>
      <c r="BI68" s="1233"/>
      <c r="BJ68" s="1233"/>
      <c r="BK68" s="1233"/>
      <c r="BL68" s="1233"/>
      <c r="BM68" s="1233"/>
      <c r="BN68" s="1233"/>
      <c r="BO68" s="1233"/>
      <c r="BP68" s="1233"/>
      <c r="BQ68" s="1233"/>
      <c r="BR68" s="1233"/>
      <c r="BS68" s="1233"/>
      <c r="BT68" s="1233"/>
      <c r="BU68" s="1233"/>
      <c r="BV68" s="1233"/>
      <c r="BW68" s="1233"/>
      <c r="BX68" s="1233"/>
      <c r="BY68" s="1233"/>
      <c r="BZ68" s="1233"/>
      <c r="CA68" s="1233"/>
      <c r="CB68" s="1233"/>
      <c r="CC68" s="1233"/>
      <c r="CD68" s="1233"/>
      <c r="CE68" s="1233"/>
      <c r="CF68" s="1233"/>
      <c r="CG68" s="1233"/>
      <c r="CH68" s="1233"/>
      <c r="CI68" s="1233"/>
      <c r="CJ68" s="1233"/>
      <c r="CK68" s="1233"/>
      <c r="CL68" s="1233"/>
      <c r="CM68" s="1233"/>
      <c r="CN68" s="1233"/>
      <c r="CO68" s="1233"/>
      <c r="CP68" s="1233"/>
      <c r="CQ68" s="1233"/>
      <c r="CR68" s="1233"/>
      <c r="CS68" s="1233"/>
      <c r="CT68" s="1233"/>
      <c r="CU68" s="1233"/>
      <c r="CV68" s="1233"/>
      <c r="CW68" s="1233"/>
      <c r="CX68" s="1233"/>
      <c r="CY68" s="1233"/>
      <c r="CZ68" s="1233"/>
      <c r="DA68" s="1233"/>
      <c r="DB68" s="1233"/>
      <c r="DC68" s="1234"/>
    </row>
    <row r="69" spans="2:107" ht="13.5" x14ac:dyDescent="0.15">
      <c r="B69" s="259"/>
      <c r="AN69" s="1235"/>
      <c r="AO69" s="1236"/>
      <c r="AP69" s="1236"/>
      <c r="AQ69" s="1236"/>
      <c r="AR69" s="1236"/>
      <c r="AS69" s="1236"/>
      <c r="AT69" s="1236"/>
      <c r="AU69" s="1236"/>
      <c r="AV69" s="1236"/>
      <c r="AW69" s="1236"/>
      <c r="AX69" s="1236"/>
      <c r="AY69" s="1236"/>
      <c r="AZ69" s="1236"/>
      <c r="BA69" s="1236"/>
      <c r="BB69" s="1236"/>
      <c r="BC69" s="1236"/>
      <c r="BD69" s="1236"/>
      <c r="BE69" s="1236"/>
      <c r="BF69" s="1236"/>
      <c r="BG69" s="1236"/>
      <c r="BH69" s="1236"/>
      <c r="BI69" s="1236"/>
      <c r="BJ69" s="1236"/>
      <c r="BK69" s="1236"/>
      <c r="BL69" s="1236"/>
      <c r="BM69" s="1236"/>
      <c r="BN69" s="1236"/>
      <c r="BO69" s="1236"/>
      <c r="BP69" s="1236"/>
      <c r="BQ69" s="1236"/>
      <c r="BR69" s="1236"/>
      <c r="BS69" s="1236"/>
      <c r="BT69" s="1236"/>
      <c r="BU69" s="1236"/>
      <c r="BV69" s="1236"/>
      <c r="BW69" s="1236"/>
      <c r="BX69" s="1236"/>
      <c r="BY69" s="1236"/>
      <c r="BZ69" s="1236"/>
      <c r="CA69" s="1236"/>
      <c r="CB69" s="1236"/>
      <c r="CC69" s="1236"/>
      <c r="CD69" s="1236"/>
      <c r="CE69" s="1236"/>
      <c r="CF69" s="1236"/>
      <c r="CG69" s="1236"/>
      <c r="CH69" s="1236"/>
      <c r="CI69" s="1236"/>
      <c r="CJ69" s="1236"/>
      <c r="CK69" s="1236"/>
      <c r="CL69" s="1236"/>
      <c r="CM69" s="1236"/>
      <c r="CN69" s="1236"/>
      <c r="CO69" s="1236"/>
      <c r="CP69" s="1236"/>
      <c r="CQ69" s="1236"/>
      <c r="CR69" s="1236"/>
      <c r="CS69" s="1236"/>
      <c r="CT69" s="1236"/>
      <c r="CU69" s="1236"/>
      <c r="CV69" s="1236"/>
      <c r="CW69" s="1236"/>
      <c r="CX69" s="1236"/>
      <c r="CY69" s="1236"/>
      <c r="CZ69" s="1236"/>
      <c r="DA69" s="1236"/>
      <c r="DB69" s="1236"/>
      <c r="DC69" s="1237"/>
    </row>
    <row r="70" spans="2:107" ht="13.5" x14ac:dyDescent="0.15">
      <c r="B70" s="259"/>
      <c r="H70" s="359"/>
      <c r="I70" s="359"/>
      <c r="J70" s="357"/>
      <c r="K70" s="357"/>
      <c r="L70" s="356"/>
      <c r="M70" s="357"/>
      <c r="N70" s="356"/>
      <c r="AN70" s="352"/>
      <c r="AO70" s="352"/>
      <c r="AP70" s="352"/>
      <c r="AZ70" s="352"/>
      <c r="BA70" s="352"/>
      <c r="BB70" s="352"/>
      <c r="BL70" s="352"/>
      <c r="BM70" s="352"/>
      <c r="BN70" s="352"/>
      <c r="BX70" s="352"/>
      <c r="BY70" s="352"/>
      <c r="BZ70" s="352"/>
      <c r="CJ70" s="352"/>
      <c r="CK70" s="352"/>
      <c r="CL70" s="352"/>
      <c r="CV70" s="352"/>
      <c r="CW70" s="352"/>
      <c r="CX70" s="352"/>
    </row>
    <row r="71" spans="2:107" ht="13.5" x14ac:dyDescent="0.15">
      <c r="B71" s="259"/>
      <c r="G71" s="355"/>
      <c r="I71" s="358"/>
      <c r="J71" s="357"/>
      <c r="K71" s="357"/>
      <c r="L71" s="356"/>
      <c r="M71" s="357"/>
      <c r="N71" s="356"/>
      <c r="AM71" s="355"/>
      <c r="AN71" s="255" t="s">
        <v>575</v>
      </c>
    </row>
    <row r="72" spans="2:107" ht="13.5" x14ac:dyDescent="0.15">
      <c r="B72" s="259"/>
      <c r="G72" s="1238"/>
      <c r="H72" s="1238"/>
      <c r="I72" s="1238"/>
      <c r="J72" s="1238"/>
      <c r="K72" s="354"/>
      <c r="L72" s="354"/>
      <c r="M72" s="353"/>
      <c r="N72" s="353"/>
      <c r="AN72" s="1239"/>
      <c r="AO72" s="1240"/>
      <c r="AP72" s="1240"/>
      <c r="AQ72" s="1240"/>
      <c r="AR72" s="1240"/>
      <c r="AS72" s="1240"/>
      <c r="AT72" s="1240"/>
      <c r="AU72" s="1240"/>
      <c r="AV72" s="1240"/>
      <c r="AW72" s="1240"/>
      <c r="AX72" s="1240"/>
      <c r="AY72" s="1240"/>
      <c r="AZ72" s="1240"/>
      <c r="BA72" s="1240"/>
      <c r="BB72" s="1240"/>
      <c r="BC72" s="1240"/>
      <c r="BD72" s="1240"/>
      <c r="BE72" s="1240"/>
      <c r="BF72" s="1240"/>
      <c r="BG72" s="1240"/>
      <c r="BH72" s="1240"/>
      <c r="BI72" s="1240"/>
      <c r="BJ72" s="1240"/>
      <c r="BK72" s="1240"/>
      <c r="BL72" s="1240"/>
      <c r="BM72" s="1240"/>
      <c r="BN72" s="1240"/>
      <c r="BO72" s="1241"/>
      <c r="BP72" s="1242" t="s">
        <v>528</v>
      </c>
      <c r="BQ72" s="1242"/>
      <c r="BR72" s="1242"/>
      <c r="BS72" s="1242"/>
      <c r="BT72" s="1242"/>
      <c r="BU72" s="1242"/>
      <c r="BV72" s="1242"/>
      <c r="BW72" s="1242"/>
      <c r="BX72" s="1242" t="s">
        <v>529</v>
      </c>
      <c r="BY72" s="1242"/>
      <c r="BZ72" s="1242"/>
      <c r="CA72" s="1242"/>
      <c r="CB72" s="1242"/>
      <c r="CC72" s="1242"/>
      <c r="CD72" s="1242"/>
      <c r="CE72" s="1242"/>
      <c r="CF72" s="1242" t="s">
        <v>530</v>
      </c>
      <c r="CG72" s="1242"/>
      <c r="CH72" s="1242"/>
      <c r="CI72" s="1242"/>
      <c r="CJ72" s="1242"/>
      <c r="CK72" s="1242"/>
      <c r="CL72" s="1242"/>
      <c r="CM72" s="1242"/>
      <c r="CN72" s="1242" t="s">
        <v>531</v>
      </c>
      <c r="CO72" s="1242"/>
      <c r="CP72" s="1242"/>
      <c r="CQ72" s="1242"/>
      <c r="CR72" s="1242"/>
      <c r="CS72" s="1242"/>
      <c r="CT72" s="1242"/>
      <c r="CU72" s="1242"/>
      <c r="CV72" s="1242" t="s">
        <v>532</v>
      </c>
      <c r="CW72" s="1242"/>
      <c r="CX72" s="1242"/>
      <c r="CY72" s="1242"/>
      <c r="CZ72" s="1242"/>
      <c r="DA72" s="1242"/>
      <c r="DB72" s="1242"/>
      <c r="DC72" s="1242"/>
    </row>
    <row r="73" spans="2:107" ht="13.5" x14ac:dyDescent="0.15">
      <c r="B73" s="259"/>
      <c r="G73" s="1247"/>
      <c r="H73" s="1247"/>
      <c r="I73" s="1247"/>
      <c r="J73" s="1247"/>
      <c r="K73" s="1248"/>
      <c r="L73" s="1248"/>
      <c r="M73" s="1248"/>
      <c r="N73" s="1248"/>
      <c r="AM73" s="352"/>
      <c r="AN73" s="1243" t="s">
        <v>574</v>
      </c>
      <c r="AO73" s="1243"/>
      <c r="AP73" s="1243"/>
      <c r="AQ73" s="1243"/>
      <c r="AR73" s="1243"/>
      <c r="AS73" s="1243"/>
      <c r="AT73" s="1243"/>
      <c r="AU73" s="1243"/>
      <c r="AV73" s="1243"/>
      <c r="AW73" s="1243"/>
      <c r="AX73" s="1243"/>
      <c r="AY73" s="1243"/>
      <c r="AZ73" s="1243"/>
      <c r="BA73" s="1243"/>
      <c r="BB73" s="1243" t="s">
        <v>572</v>
      </c>
      <c r="BC73" s="1243"/>
      <c r="BD73" s="1243"/>
      <c r="BE73" s="1243"/>
      <c r="BF73" s="1243"/>
      <c r="BG73" s="1243"/>
      <c r="BH73" s="1243"/>
      <c r="BI73" s="1243"/>
      <c r="BJ73" s="1243"/>
      <c r="BK73" s="1243"/>
      <c r="BL73" s="1243"/>
      <c r="BM73" s="1243"/>
      <c r="BN73" s="1243"/>
      <c r="BO73" s="1243"/>
      <c r="BP73" s="1228">
        <v>94.1</v>
      </c>
      <c r="BQ73" s="1228"/>
      <c r="BR73" s="1228"/>
      <c r="BS73" s="1228"/>
      <c r="BT73" s="1228"/>
      <c r="BU73" s="1228"/>
      <c r="BV73" s="1228"/>
      <c r="BW73" s="1228"/>
      <c r="BX73" s="1228">
        <v>94.7</v>
      </c>
      <c r="BY73" s="1228"/>
      <c r="BZ73" s="1228"/>
      <c r="CA73" s="1228"/>
      <c r="CB73" s="1228"/>
      <c r="CC73" s="1228"/>
      <c r="CD73" s="1228"/>
      <c r="CE73" s="1228"/>
      <c r="CF73" s="1228">
        <v>83.9</v>
      </c>
      <c r="CG73" s="1228"/>
      <c r="CH73" s="1228"/>
      <c r="CI73" s="1228"/>
      <c r="CJ73" s="1228"/>
      <c r="CK73" s="1228"/>
      <c r="CL73" s="1228"/>
      <c r="CM73" s="1228"/>
      <c r="CN73" s="1228">
        <v>74.5</v>
      </c>
      <c r="CO73" s="1228"/>
      <c r="CP73" s="1228"/>
      <c r="CQ73" s="1228"/>
      <c r="CR73" s="1228"/>
      <c r="CS73" s="1228"/>
      <c r="CT73" s="1228"/>
      <c r="CU73" s="1228"/>
      <c r="CV73" s="1228">
        <v>62.9</v>
      </c>
      <c r="CW73" s="1228"/>
      <c r="CX73" s="1228"/>
      <c r="CY73" s="1228"/>
      <c r="CZ73" s="1228"/>
      <c r="DA73" s="1228"/>
      <c r="DB73" s="1228"/>
      <c r="DC73" s="1228"/>
    </row>
    <row r="74" spans="2:107" ht="13.5" x14ac:dyDescent="0.15">
      <c r="B74" s="259"/>
      <c r="G74" s="1247"/>
      <c r="H74" s="1247"/>
      <c r="I74" s="1247"/>
      <c r="J74" s="1247"/>
      <c r="K74" s="1248"/>
      <c r="L74" s="1248"/>
      <c r="M74" s="1248"/>
      <c r="N74" s="1248"/>
      <c r="AM74" s="352"/>
      <c r="AN74" s="1243"/>
      <c r="AO74" s="1243"/>
      <c r="AP74" s="1243"/>
      <c r="AQ74" s="1243"/>
      <c r="AR74" s="1243"/>
      <c r="AS74" s="1243"/>
      <c r="AT74" s="1243"/>
      <c r="AU74" s="1243"/>
      <c r="AV74" s="1243"/>
      <c r="AW74" s="1243"/>
      <c r="AX74" s="1243"/>
      <c r="AY74" s="1243"/>
      <c r="AZ74" s="1243"/>
      <c r="BA74" s="1243"/>
      <c r="BB74" s="1243"/>
      <c r="BC74" s="1243"/>
      <c r="BD74" s="1243"/>
      <c r="BE74" s="1243"/>
      <c r="BF74" s="1243"/>
      <c r="BG74" s="1243"/>
      <c r="BH74" s="1243"/>
      <c r="BI74" s="1243"/>
      <c r="BJ74" s="1243"/>
      <c r="BK74" s="1243"/>
      <c r="BL74" s="1243"/>
      <c r="BM74" s="1243"/>
      <c r="BN74" s="1243"/>
      <c r="BO74" s="1243"/>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5" x14ac:dyDescent="0.15">
      <c r="B75" s="259"/>
      <c r="G75" s="1247"/>
      <c r="H75" s="1247"/>
      <c r="I75" s="1238"/>
      <c r="J75" s="1238"/>
      <c r="K75" s="1244"/>
      <c r="L75" s="1244"/>
      <c r="M75" s="1244"/>
      <c r="N75" s="1244"/>
      <c r="AM75" s="352"/>
      <c r="AN75" s="1243"/>
      <c r="AO75" s="1243"/>
      <c r="AP75" s="1243"/>
      <c r="AQ75" s="1243"/>
      <c r="AR75" s="1243"/>
      <c r="AS75" s="1243"/>
      <c r="AT75" s="1243"/>
      <c r="AU75" s="1243"/>
      <c r="AV75" s="1243"/>
      <c r="AW75" s="1243"/>
      <c r="AX75" s="1243"/>
      <c r="AY75" s="1243"/>
      <c r="AZ75" s="1243"/>
      <c r="BA75" s="1243"/>
      <c r="BB75" s="1243" t="s">
        <v>571</v>
      </c>
      <c r="BC75" s="1243"/>
      <c r="BD75" s="1243"/>
      <c r="BE75" s="1243"/>
      <c r="BF75" s="1243"/>
      <c r="BG75" s="1243"/>
      <c r="BH75" s="1243"/>
      <c r="BI75" s="1243"/>
      <c r="BJ75" s="1243"/>
      <c r="BK75" s="1243"/>
      <c r="BL75" s="1243"/>
      <c r="BM75" s="1243"/>
      <c r="BN75" s="1243"/>
      <c r="BO75" s="1243"/>
      <c r="BP75" s="1228">
        <v>13.8</v>
      </c>
      <c r="BQ75" s="1228"/>
      <c r="BR75" s="1228"/>
      <c r="BS75" s="1228"/>
      <c r="BT75" s="1228"/>
      <c r="BU75" s="1228"/>
      <c r="BV75" s="1228"/>
      <c r="BW75" s="1228"/>
      <c r="BX75" s="1228">
        <v>12.9</v>
      </c>
      <c r="BY75" s="1228"/>
      <c r="BZ75" s="1228"/>
      <c r="CA75" s="1228"/>
      <c r="CB75" s="1228"/>
      <c r="CC75" s="1228"/>
      <c r="CD75" s="1228"/>
      <c r="CE75" s="1228"/>
      <c r="CF75" s="1228">
        <v>12.3</v>
      </c>
      <c r="CG75" s="1228"/>
      <c r="CH75" s="1228"/>
      <c r="CI75" s="1228"/>
      <c r="CJ75" s="1228"/>
      <c r="CK75" s="1228"/>
      <c r="CL75" s="1228"/>
      <c r="CM75" s="1228"/>
      <c r="CN75" s="1228">
        <v>11.6</v>
      </c>
      <c r="CO75" s="1228"/>
      <c r="CP75" s="1228"/>
      <c r="CQ75" s="1228"/>
      <c r="CR75" s="1228"/>
      <c r="CS75" s="1228"/>
      <c r="CT75" s="1228"/>
      <c r="CU75" s="1228"/>
      <c r="CV75" s="1228">
        <v>10.9</v>
      </c>
      <c r="CW75" s="1228"/>
      <c r="CX75" s="1228"/>
      <c r="CY75" s="1228"/>
      <c r="CZ75" s="1228"/>
      <c r="DA75" s="1228"/>
      <c r="DB75" s="1228"/>
      <c r="DC75" s="1228"/>
    </row>
    <row r="76" spans="2:107" ht="13.5" x14ac:dyDescent="0.15">
      <c r="B76" s="259"/>
      <c r="G76" s="1247"/>
      <c r="H76" s="1247"/>
      <c r="I76" s="1238"/>
      <c r="J76" s="1238"/>
      <c r="K76" s="1244"/>
      <c r="L76" s="1244"/>
      <c r="M76" s="1244"/>
      <c r="N76" s="1244"/>
      <c r="AM76" s="352"/>
      <c r="AN76" s="1243"/>
      <c r="AO76" s="1243"/>
      <c r="AP76" s="1243"/>
      <c r="AQ76" s="1243"/>
      <c r="AR76" s="1243"/>
      <c r="AS76" s="1243"/>
      <c r="AT76" s="1243"/>
      <c r="AU76" s="1243"/>
      <c r="AV76" s="1243"/>
      <c r="AW76" s="1243"/>
      <c r="AX76" s="1243"/>
      <c r="AY76" s="1243"/>
      <c r="AZ76" s="1243"/>
      <c r="BA76" s="1243"/>
      <c r="BB76" s="1243"/>
      <c r="BC76" s="1243"/>
      <c r="BD76" s="1243"/>
      <c r="BE76" s="1243"/>
      <c r="BF76" s="1243"/>
      <c r="BG76" s="1243"/>
      <c r="BH76" s="1243"/>
      <c r="BI76" s="1243"/>
      <c r="BJ76" s="1243"/>
      <c r="BK76" s="1243"/>
      <c r="BL76" s="1243"/>
      <c r="BM76" s="1243"/>
      <c r="BN76" s="1243"/>
      <c r="BO76" s="1243"/>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5" x14ac:dyDescent="0.15">
      <c r="B77" s="259"/>
      <c r="G77" s="1238"/>
      <c r="H77" s="1238"/>
      <c r="I77" s="1238"/>
      <c r="J77" s="1238"/>
      <c r="K77" s="1248"/>
      <c r="L77" s="1248"/>
      <c r="M77" s="1248"/>
      <c r="N77" s="1248"/>
      <c r="AN77" s="1242" t="s">
        <v>573</v>
      </c>
      <c r="AO77" s="1242"/>
      <c r="AP77" s="1242"/>
      <c r="AQ77" s="1242"/>
      <c r="AR77" s="1242"/>
      <c r="AS77" s="1242"/>
      <c r="AT77" s="1242"/>
      <c r="AU77" s="1242"/>
      <c r="AV77" s="1242"/>
      <c r="AW77" s="1242"/>
      <c r="AX77" s="1242"/>
      <c r="AY77" s="1242"/>
      <c r="AZ77" s="1242"/>
      <c r="BA77" s="1242"/>
      <c r="BB77" s="1243" t="s">
        <v>572</v>
      </c>
      <c r="BC77" s="1243"/>
      <c r="BD77" s="1243"/>
      <c r="BE77" s="1243"/>
      <c r="BF77" s="1243"/>
      <c r="BG77" s="1243"/>
      <c r="BH77" s="1243"/>
      <c r="BI77" s="1243"/>
      <c r="BJ77" s="1243"/>
      <c r="BK77" s="1243"/>
      <c r="BL77" s="1243"/>
      <c r="BM77" s="1243"/>
      <c r="BN77" s="1243"/>
      <c r="BO77" s="1243"/>
      <c r="BP77" s="1228">
        <v>49.1</v>
      </c>
      <c r="BQ77" s="1228"/>
      <c r="BR77" s="1228"/>
      <c r="BS77" s="1228"/>
      <c r="BT77" s="1228"/>
      <c r="BU77" s="1228"/>
      <c r="BV77" s="1228"/>
      <c r="BW77" s="1228"/>
      <c r="BX77" s="1228">
        <v>41.5</v>
      </c>
      <c r="BY77" s="1228"/>
      <c r="BZ77" s="1228"/>
      <c r="CA77" s="1228"/>
      <c r="CB77" s="1228"/>
      <c r="CC77" s="1228"/>
      <c r="CD77" s="1228"/>
      <c r="CE77" s="1228"/>
      <c r="CF77" s="1228">
        <v>25.2</v>
      </c>
      <c r="CG77" s="1228"/>
      <c r="CH77" s="1228"/>
      <c r="CI77" s="1228"/>
      <c r="CJ77" s="1228"/>
      <c r="CK77" s="1228"/>
      <c r="CL77" s="1228"/>
      <c r="CM77" s="1228"/>
      <c r="CN77" s="1228">
        <v>15.7</v>
      </c>
      <c r="CO77" s="1228"/>
      <c r="CP77" s="1228"/>
      <c r="CQ77" s="1228"/>
      <c r="CR77" s="1228"/>
      <c r="CS77" s="1228"/>
      <c r="CT77" s="1228"/>
      <c r="CU77" s="1228"/>
      <c r="CV77" s="1228">
        <v>10.199999999999999</v>
      </c>
      <c r="CW77" s="1228"/>
      <c r="CX77" s="1228"/>
      <c r="CY77" s="1228"/>
      <c r="CZ77" s="1228"/>
      <c r="DA77" s="1228"/>
      <c r="DB77" s="1228"/>
      <c r="DC77" s="1228"/>
    </row>
    <row r="78" spans="2:107" ht="13.5" x14ac:dyDescent="0.15">
      <c r="B78" s="259"/>
      <c r="G78" s="1238"/>
      <c r="H78" s="1238"/>
      <c r="I78" s="1238"/>
      <c r="J78" s="1238"/>
      <c r="K78" s="1248"/>
      <c r="L78" s="1248"/>
      <c r="M78" s="1248"/>
      <c r="N78" s="1248"/>
      <c r="AN78" s="1242"/>
      <c r="AO78" s="1242"/>
      <c r="AP78" s="1242"/>
      <c r="AQ78" s="1242"/>
      <c r="AR78" s="1242"/>
      <c r="AS78" s="1242"/>
      <c r="AT78" s="1242"/>
      <c r="AU78" s="1242"/>
      <c r="AV78" s="1242"/>
      <c r="AW78" s="1242"/>
      <c r="AX78" s="1242"/>
      <c r="AY78" s="1242"/>
      <c r="AZ78" s="1242"/>
      <c r="BA78" s="1242"/>
      <c r="BB78" s="1243"/>
      <c r="BC78" s="1243"/>
      <c r="BD78" s="1243"/>
      <c r="BE78" s="1243"/>
      <c r="BF78" s="1243"/>
      <c r="BG78" s="1243"/>
      <c r="BH78" s="1243"/>
      <c r="BI78" s="1243"/>
      <c r="BJ78" s="1243"/>
      <c r="BK78" s="1243"/>
      <c r="BL78" s="1243"/>
      <c r="BM78" s="1243"/>
      <c r="BN78" s="1243"/>
      <c r="BO78" s="1243"/>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5" x14ac:dyDescent="0.15">
      <c r="B79" s="259"/>
      <c r="G79" s="1238"/>
      <c r="H79" s="1238"/>
      <c r="I79" s="1246"/>
      <c r="J79" s="1246"/>
      <c r="K79" s="1249"/>
      <c r="L79" s="1249"/>
      <c r="M79" s="1249"/>
      <c r="N79" s="1249"/>
      <c r="AN79" s="1242"/>
      <c r="AO79" s="1242"/>
      <c r="AP79" s="1242"/>
      <c r="AQ79" s="1242"/>
      <c r="AR79" s="1242"/>
      <c r="AS79" s="1242"/>
      <c r="AT79" s="1242"/>
      <c r="AU79" s="1242"/>
      <c r="AV79" s="1242"/>
      <c r="AW79" s="1242"/>
      <c r="AX79" s="1242"/>
      <c r="AY79" s="1242"/>
      <c r="AZ79" s="1242"/>
      <c r="BA79" s="1242"/>
      <c r="BB79" s="1243" t="s">
        <v>571</v>
      </c>
      <c r="BC79" s="1243"/>
      <c r="BD79" s="1243"/>
      <c r="BE79" s="1243"/>
      <c r="BF79" s="1243"/>
      <c r="BG79" s="1243"/>
      <c r="BH79" s="1243"/>
      <c r="BI79" s="1243"/>
      <c r="BJ79" s="1243"/>
      <c r="BK79" s="1243"/>
      <c r="BL79" s="1243"/>
      <c r="BM79" s="1243"/>
      <c r="BN79" s="1243"/>
      <c r="BO79" s="1243"/>
      <c r="BP79" s="1228">
        <v>9.5</v>
      </c>
      <c r="BQ79" s="1228"/>
      <c r="BR79" s="1228"/>
      <c r="BS79" s="1228"/>
      <c r="BT79" s="1228"/>
      <c r="BU79" s="1228"/>
      <c r="BV79" s="1228"/>
      <c r="BW79" s="1228"/>
      <c r="BX79" s="1228">
        <v>9.1999999999999993</v>
      </c>
      <c r="BY79" s="1228"/>
      <c r="BZ79" s="1228"/>
      <c r="CA79" s="1228"/>
      <c r="CB79" s="1228"/>
      <c r="CC79" s="1228"/>
      <c r="CD79" s="1228"/>
      <c r="CE79" s="1228"/>
      <c r="CF79" s="1228">
        <v>8.9</v>
      </c>
      <c r="CG79" s="1228"/>
      <c r="CH79" s="1228"/>
      <c r="CI79" s="1228"/>
      <c r="CJ79" s="1228"/>
      <c r="CK79" s="1228"/>
      <c r="CL79" s="1228"/>
      <c r="CM79" s="1228"/>
      <c r="CN79" s="1228">
        <v>8.9</v>
      </c>
      <c r="CO79" s="1228"/>
      <c r="CP79" s="1228"/>
      <c r="CQ79" s="1228"/>
      <c r="CR79" s="1228"/>
      <c r="CS79" s="1228"/>
      <c r="CT79" s="1228"/>
      <c r="CU79" s="1228"/>
      <c r="CV79" s="1228">
        <v>9</v>
      </c>
      <c r="CW79" s="1228"/>
      <c r="CX79" s="1228"/>
      <c r="CY79" s="1228"/>
      <c r="CZ79" s="1228"/>
      <c r="DA79" s="1228"/>
      <c r="DB79" s="1228"/>
      <c r="DC79" s="1228"/>
    </row>
    <row r="80" spans="2:107" ht="13.5" x14ac:dyDescent="0.15">
      <c r="B80" s="259"/>
      <c r="G80" s="1238"/>
      <c r="H80" s="1238"/>
      <c r="I80" s="1246"/>
      <c r="J80" s="1246"/>
      <c r="K80" s="1249"/>
      <c r="L80" s="1249"/>
      <c r="M80" s="1249"/>
      <c r="N80" s="1249"/>
      <c r="AN80" s="1242"/>
      <c r="AO80" s="1242"/>
      <c r="AP80" s="1242"/>
      <c r="AQ80" s="1242"/>
      <c r="AR80" s="1242"/>
      <c r="AS80" s="1242"/>
      <c r="AT80" s="1242"/>
      <c r="AU80" s="1242"/>
      <c r="AV80" s="1242"/>
      <c r="AW80" s="1242"/>
      <c r="AX80" s="1242"/>
      <c r="AY80" s="1242"/>
      <c r="AZ80" s="1242"/>
      <c r="BA80" s="1242"/>
      <c r="BB80" s="1243"/>
      <c r="BC80" s="1243"/>
      <c r="BD80" s="1243"/>
      <c r="BE80" s="1243"/>
      <c r="BF80" s="1243"/>
      <c r="BG80" s="1243"/>
      <c r="BH80" s="1243"/>
      <c r="BI80" s="1243"/>
      <c r="BJ80" s="1243"/>
      <c r="BK80" s="1243"/>
      <c r="BL80" s="1243"/>
      <c r="BM80" s="1243"/>
      <c r="BN80" s="1243"/>
      <c r="BO80" s="1243"/>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5" x14ac:dyDescent="0.15">
      <c r="B81" s="259"/>
    </row>
    <row r="82" spans="2:109" ht="17.25" x14ac:dyDescent="0.15">
      <c r="B82" s="259"/>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3.5"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5" x14ac:dyDescent="0.15">
      <c r="DD84" s="255"/>
      <c r="DE84" s="255"/>
    </row>
    <row r="85" spans="2:109" ht="13.5" x14ac:dyDescent="0.15">
      <c r="DD85" s="255"/>
      <c r="DE85" s="255"/>
    </row>
  </sheetData>
  <sheetProtection algorithmName="SHA-512" hashValue="5HP9PD2RY83n9ggROqJZ4wLnlq0XmuvRvQWtcCjDkBULMJX84CO7tIdAwVXff+jY6mPjgstr66FvfoAh+OP1QA==" saltValue="zlFUQ9lmFyD2kPjoDrGgvw=="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I51:J52"/>
    <mergeCell ref="K51:K52"/>
    <mergeCell ref="L51:L52"/>
    <mergeCell ref="M51:M52"/>
    <mergeCell ref="N51:N52"/>
    <mergeCell ref="I57:J58"/>
    <mergeCell ref="K57:K58"/>
    <mergeCell ref="BB55:BO56"/>
    <mergeCell ref="BP55:BW56"/>
    <mergeCell ref="BP57:BW58"/>
    <mergeCell ref="BX57:CE58"/>
    <mergeCell ref="CF57:CM58"/>
    <mergeCell ref="L57:L58"/>
    <mergeCell ref="M57:M58"/>
    <mergeCell ref="N57:N58"/>
    <mergeCell ref="BB57:BO58"/>
    <mergeCell ref="CF55:CM56"/>
    <mergeCell ref="CN55:CU56"/>
    <mergeCell ref="CV55:DC56"/>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V51:DC52"/>
    <mergeCell ref="CN51:CU52"/>
    <mergeCell ref="AN43:DC47"/>
    <mergeCell ref="G50:J50"/>
    <mergeCell ref="AN50:BO50"/>
    <mergeCell ref="BP50:BW50"/>
    <mergeCell ref="BX50:CE50"/>
    <mergeCell ref="CF50:CM50"/>
    <mergeCell ref="CN50:CU50"/>
    <mergeCell ref="CV50:DC50"/>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topLeftCell="A16" zoomScale="80" zoomScaleNormal="8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478</v>
      </c>
    </row>
  </sheetData>
  <sheetProtection algorithmName="SHA-512" hashValue="loGi51C/ntakciL5UVRoaY2rBbdnk3YvNUphN3Sp9KwRRTBr8pKVvYyeET3S70bxFXRKDKG4B4wSGnz2SY5qYg==" saltValue="eBgE2qWt8sWMWFLMQ8wtd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75" zoomScaleNormal="75"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478</v>
      </c>
    </row>
  </sheetData>
  <sheetProtection algorithmName="SHA-512" hashValue="c2dk/4ucscJcWVENnPfSOjc/al+3NxVSqffqVmDeaJ6tRh3XYqDF8ouq9YSwkGuYmJY8/HQxO3184Ql6ozsoNg==" saltValue="alWV8GYyvRFZx/ThljUtP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527</v>
      </c>
      <c r="G2" s="149"/>
      <c r="H2" s="150"/>
    </row>
    <row r="3" spans="1:8" x14ac:dyDescent="0.15">
      <c r="A3" s="146" t="s">
        <v>520</v>
      </c>
      <c r="B3" s="151"/>
      <c r="C3" s="152"/>
      <c r="D3" s="153">
        <v>102147</v>
      </c>
      <c r="E3" s="154"/>
      <c r="F3" s="155">
        <v>94081</v>
      </c>
      <c r="G3" s="156"/>
      <c r="H3" s="157"/>
    </row>
    <row r="4" spans="1:8" x14ac:dyDescent="0.15">
      <c r="A4" s="158"/>
      <c r="B4" s="159"/>
      <c r="C4" s="160"/>
      <c r="D4" s="161">
        <v>74177</v>
      </c>
      <c r="E4" s="162"/>
      <c r="F4" s="163">
        <v>48949</v>
      </c>
      <c r="G4" s="164"/>
      <c r="H4" s="165"/>
    </row>
    <row r="5" spans="1:8" x14ac:dyDescent="0.15">
      <c r="A5" s="146" t="s">
        <v>522</v>
      </c>
      <c r="B5" s="151"/>
      <c r="C5" s="152"/>
      <c r="D5" s="153">
        <v>54917</v>
      </c>
      <c r="E5" s="154"/>
      <c r="F5" s="155">
        <v>92632</v>
      </c>
      <c r="G5" s="156"/>
      <c r="H5" s="157"/>
    </row>
    <row r="6" spans="1:8" x14ac:dyDescent="0.15">
      <c r="A6" s="158"/>
      <c r="B6" s="159"/>
      <c r="C6" s="160"/>
      <c r="D6" s="161">
        <v>32845</v>
      </c>
      <c r="E6" s="162"/>
      <c r="F6" s="163">
        <v>47978</v>
      </c>
      <c r="G6" s="164"/>
      <c r="H6" s="165"/>
    </row>
    <row r="7" spans="1:8" x14ac:dyDescent="0.15">
      <c r="A7" s="146" t="s">
        <v>523</v>
      </c>
      <c r="B7" s="151"/>
      <c r="C7" s="152"/>
      <c r="D7" s="153">
        <v>69281</v>
      </c>
      <c r="E7" s="154"/>
      <c r="F7" s="155">
        <v>96469</v>
      </c>
      <c r="G7" s="156"/>
      <c r="H7" s="157"/>
    </row>
    <row r="8" spans="1:8" x14ac:dyDescent="0.15">
      <c r="A8" s="158"/>
      <c r="B8" s="159"/>
      <c r="C8" s="160"/>
      <c r="D8" s="161">
        <v>34156</v>
      </c>
      <c r="E8" s="162"/>
      <c r="F8" s="163">
        <v>49775</v>
      </c>
      <c r="G8" s="164"/>
      <c r="H8" s="165"/>
    </row>
    <row r="9" spans="1:8" x14ac:dyDescent="0.15">
      <c r="A9" s="146" t="s">
        <v>524</v>
      </c>
      <c r="B9" s="151"/>
      <c r="C9" s="152"/>
      <c r="D9" s="153">
        <v>44313</v>
      </c>
      <c r="E9" s="154"/>
      <c r="F9" s="155">
        <v>85743</v>
      </c>
      <c r="G9" s="156"/>
      <c r="H9" s="157"/>
    </row>
    <row r="10" spans="1:8" x14ac:dyDescent="0.15">
      <c r="A10" s="158"/>
      <c r="B10" s="159"/>
      <c r="C10" s="160"/>
      <c r="D10" s="161">
        <v>21880</v>
      </c>
      <c r="E10" s="162"/>
      <c r="F10" s="163">
        <v>45231</v>
      </c>
      <c r="G10" s="164"/>
      <c r="H10" s="165"/>
    </row>
    <row r="11" spans="1:8" x14ac:dyDescent="0.15">
      <c r="A11" s="146" t="s">
        <v>525</v>
      </c>
      <c r="B11" s="151"/>
      <c r="C11" s="152"/>
      <c r="D11" s="153">
        <v>57652</v>
      </c>
      <c r="E11" s="154"/>
      <c r="F11" s="155">
        <v>92509</v>
      </c>
      <c r="G11" s="156"/>
      <c r="H11" s="157"/>
    </row>
    <row r="12" spans="1:8" x14ac:dyDescent="0.15">
      <c r="A12" s="158"/>
      <c r="B12" s="159"/>
      <c r="C12" s="166"/>
      <c r="D12" s="161">
        <v>41717</v>
      </c>
      <c r="E12" s="162"/>
      <c r="F12" s="163">
        <v>52274</v>
      </c>
      <c r="G12" s="164"/>
      <c r="H12" s="165"/>
    </row>
    <row r="13" spans="1:8" x14ac:dyDescent="0.15">
      <c r="A13" s="146"/>
      <c r="B13" s="151"/>
      <c r="C13" s="152"/>
      <c r="D13" s="153">
        <v>65662</v>
      </c>
      <c r="E13" s="154"/>
      <c r="F13" s="155">
        <v>92287</v>
      </c>
      <c r="G13" s="167"/>
      <c r="H13" s="157"/>
    </row>
    <row r="14" spans="1:8" x14ac:dyDescent="0.15">
      <c r="A14" s="158"/>
      <c r="B14" s="159"/>
      <c r="C14" s="160"/>
      <c r="D14" s="161">
        <v>40955</v>
      </c>
      <c r="E14" s="162"/>
      <c r="F14" s="163">
        <v>48841</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2.04</v>
      </c>
      <c r="C19" s="168">
        <f>ROUND(VALUE(SUBSTITUTE(実質収支比率等に係る経年分析!G$48,"▲","-")),2)</f>
        <v>4.2699999999999996</v>
      </c>
      <c r="D19" s="168">
        <f>ROUND(VALUE(SUBSTITUTE(実質収支比率等に係る経年分析!H$48,"▲","-")),2)</f>
        <v>7.24</v>
      </c>
      <c r="E19" s="168">
        <f>ROUND(VALUE(SUBSTITUTE(実質収支比率等に係る経年分析!I$48,"▲","-")),2)</f>
        <v>5.97</v>
      </c>
      <c r="F19" s="168">
        <f>ROUND(VALUE(SUBSTITUTE(実質収支比率等に係る経年分析!J$48,"▲","-")),2)</f>
        <v>4.29</v>
      </c>
    </row>
    <row r="20" spans="1:11" x14ac:dyDescent="0.15">
      <c r="A20" s="168" t="s">
        <v>53</v>
      </c>
      <c r="B20" s="168">
        <f>ROUND(VALUE(SUBSTITUTE(実質収支比率等に係る経年分析!F$47,"▲","-")),2)</f>
        <v>6.7</v>
      </c>
      <c r="C20" s="168">
        <f>ROUND(VALUE(SUBSTITUTE(実質収支比率等に係る経年分析!G$47,"▲","-")),2)</f>
        <v>4.83</v>
      </c>
      <c r="D20" s="168">
        <f>ROUND(VALUE(SUBSTITUTE(実質収支比率等に係る経年分析!H$47,"▲","-")),2)</f>
        <v>5.26</v>
      </c>
      <c r="E20" s="168">
        <f>ROUND(VALUE(SUBSTITUTE(実質収支比率等に係る経年分析!I$47,"▲","-")),2)</f>
        <v>7.54</v>
      </c>
      <c r="F20" s="168">
        <f>ROUND(VALUE(SUBSTITUTE(実質収支比率等に係る経年分析!J$47,"▲","-")),2)</f>
        <v>8.9499999999999993</v>
      </c>
    </row>
    <row r="21" spans="1:11" x14ac:dyDescent="0.15">
      <c r="A21" s="168" t="s">
        <v>54</v>
      </c>
      <c r="B21" s="168">
        <f>IF(ISNUMBER(VALUE(SUBSTITUTE(実質収支比率等に係る経年分析!F$49,"▲","-"))),ROUND(VALUE(SUBSTITUTE(実質収支比率等に係る経年分析!F$49,"▲","-")),2),NA())</f>
        <v>-3.66</v>
      </c>
      <c r="C21" s="168">
        <f>IF(ISNUMBER(VALUE(SUBSTITUTE(実質収支比率等に係る経年分析!G$49,"▲","-"))),ROUND(VALUE(SUBSTITUTE(実質収支比率等に係る経年分析!G$49,"▲","-")),2),NA())</f>
        <v>-0.59</v>
      </c>
      <c r="D21" s="168">
        <f>IF(ISNUMBER(VALUE(SUBSTITUTE(実質収支比率等に係る経年分析!H$49,"▲","-"))),ROUND(VALUE(SUBSTITUTE(実質収支比率等に係る経年分析!H$49,"▲","-")),2),NA())</f>
        <v>1.3</v>
      </c>
      <c r="E21" s="168">
        <f>IF(ISNUMBER(VALUE(SUBSTITUTE(実質収支比率等に係る経年分析!I$49,"▲","-"))),ROUND(VALUE(SUBSTITUTE(実質収支比率等に係る経年分析!I$49,"▲","-")),2),NA())</f>
        <v>-3.63</v>
      </c>
      <c r="F21" s="168">
        <f>IF(ISNUMBER(VALUE(SUBSTITUTE(実質収支比率等に係る経年分析!J$49,"▲","-"))),ROUND(VALUE(SUBSTITUTE(実質収支比率等に係る経年分析!J$49,"▲","-")),2),NA())</f>
        <v>-3.54</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4</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3.63</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3.39</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3.41</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後期高齢者医療特別会計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0.08</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0.08</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0.08</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0.09</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0.09</v>
      </c>
    </row>
    <row r="30" spans="1:11" x14ac:dyDescent="0.15">
      <c r="A30" s="169" t="str">
        <f>IF(連結実質赤字比率に係る赤字・黒字の構成分析!C$40="",NA(),連結実質赤字比率に係る赤字・黒字の構成分析!C$40)</f>
        <v>浄化槽整備事業特別会計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v>
      </c>
    </row>
    <row r="31" spans="1:11" x14ac:dyDescent="0.15">
      <c r="A31" s="169" t="str">
        <f>IF(連結実質赤字比率に係る赤字・黒字の構成分析!C$39="",NA(),連結実質赤字比率に係る赤字・黒字の構成分析!C$39)</f>
        <v>国民健康保険特別会計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0.65</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0.71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0.52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0.31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0.4</v>
      </c>
    </row>
    <row r="32" spans="1:11" x14ac:dyDescent="0.15">
      <c r="A32" s="169" t="str">
        <f>IF(連結実質赤字比率に係る赤字・黒字の構成分析!C$38="",NA(),連結実質赤字比率に係る赤字・黒字の構成分析!C$38)</f>
        <v>下水道事業（特定環境保全公共下水道事業）会計</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0.05</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0.05</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0.48</v>
      </c>
    </row>
    <row r="33" spans="1:16" x14ac:dyDescent="0.15">
      <c r="A33" s="169" t="str">
        <f>IF(連結実質赤字比率に係る赤字・黒字の構成分析!C$37="",NA(),連結実質赤字比率に係る赤字・黒字の構成分析!C$37)</f>
        <v>農業集落排水事業特別会計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0.5</v>
      </c>
    </row>
    <row r="34" spans="1:16" x14ac:dyDescent="0.15">
      <c r="A34" s="169" t="str">
        <f>IF(連結実質赤字比率に係る赤字・黒字の構成分析!C$36="",NA(),連結実質赤字比率に係る赤字・黒字の構成分析!C$36)</f>
        <v>下水道事業（公共下水道事業）会計</v>
      </c>
      <c r="B34" s="169" t="e">
        <f>IF(ROUND(VALUE(SUBSTITUTE(連結実質赤字比率に係る赤字・黒字の構成分析!F$36,"▲", "-")), 2) &lt; 0, ABS(ROUND(VALUE(SUBSTITUTE(連結実質赤字比率に係る赤字・黒字の構成分析!F$36,"▲", "-")), 2)), NA())</f>
        <v>#VALUE!</v>
      </c>
      <c r="C34" s="169" t="e">
        <f>IF(ROUND(VALUE(SUBSTITUTE(連結実質赤字比率に係る赤字・黒字の構成分析!F$36,"▲", "-")), 2) &gt;= 0, ABS(ROUND(VALUE(SUBSTITUTE(連結実質赤字比率に係る赤字・黒字の構成分析!F$36,"▲", "-")), 2)), NA())</f>
        <v>#VALUE!</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0.62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1.02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0.79</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0.84</v>
      </c>
    </row>
    <row r="35" spans="1:16" x14ac:dyDescent="0.15">
      <c r="A35" s="169" t="str">
        <f>IF(連結実質赤字比率に係る赤字・黒字の構成分析!C$35="",NA(),連結実質赤字比率に係る赤字・黒字の構成分析!C$35)</f>
        <v>介護保険特別会計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0.61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1.25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2.08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2.36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2.0499999999999998</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2.0299999999999998</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4.26</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7.24</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5.97</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4.28</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2941</v>
      </c>
      <c r="E42" s="170"/>
      <c r="F42" s="170"/>
      <c r="G42" s="170">
        <f>'実質公債費比率（分子）の構造'!L$52</f>
        <v>2691</v>
      </c>
      <c r="H42" s="170"/>
      <c r="I42" s="170"/>
      <c r="J42" s="170">
        <f>'実質公債費比率（分子）の構造'!M$52</f>
        <v>2579</v>
      </c>
      <c r="K42" s="170"/>
      <c r="L42" s="170"/>
      <c r="M42" s="170">
        <f>'実質公債費比率（分子）の構造'!N$52</f>
        <v>2485</v>
      </c>
      <c r="N42" s="170"/>
      <c r="O42" s="170"/>
      <c r="P42" s="170">
        <f>'実質公債費比率（分子）の構造'!O$52</f>
        <v>2401</v>
      </c>
    </row>
    <row r="43" spans="1:16" x14ac:dyDescent="0.15">
      <c r="A43" s="170" t="s">
        <v>16</v>
      </c>
      <c r="B43" s="170">
        <f>'実質公債費比率（分子）の構造'!K$51</f>
        <v>0</v>
      </c>
      <c r="C43" s="170"/>
      <c r="D43" s="170"/>
      <c r="E43" s="170">
        <f>'実質公債費比率（分子）の構造'!L$51</f>
        <v>0</v>
      </c>
      <c r="F43" s="170"/>
      <c r="G43" s="170"/>
      <c r="H43" s="170">
        <f>'実質公債費比率（分子）の構造'!M$51</f>
        <v>0</v>
      </c>
      <c r="I43" s="170"/>
      <c r="J43" s="170"/>
      <c r="K43" s="170">
        <f>'実質公債費比率（分子）の構造'!N$51</f>
        <v>0</v>
      </c>
      <c r="L43" s="170"/>
      <c r="M43" s="170"/>
      <c r="N43" s="170">
        <f>'実質公債費比率（分子）の構造'!O$51</f>
        <v>0</v>
      </c>
      <c r="O43" s="170"/>
      <c r="P43" s="170"/>
    </row>
    <row r="44" spans="1:16" x14ac:dyDescent="0.15">
      <c r="A44" s="170" t="s">
        <v>62</v>
      </c>
      <c r="B44" s="170">
        <f>'実質公債費比率（分子）の構造'!K$50</f>
        <v>1</v>
      </c>
      <c r="C44" s="170"/>
      <c r="D44" s="170"/>
      <c r="E44" s="170">
        <f>'実質公債費比率（分子）の構造'!L$50</f>
        <v>0</v>
      </c>
      <c r="F44" s="170"/>
      <c r="G44" s="170"/>
      <c r="H44" s="170">
        <f>'実質公債費比率（分子）の構造'!M$50</f>
        <v>0</v>
      </c>
      <c r="I44" s="170"/>
      <c r="J44" s="170"/>
      <c r="K44" s="170">
        <f>'実質公債費比率（分子）の構造'!N$50</f>
        <v>0</v>
      </c>
      <c r="L44" s="170"/>
      <c r="M44" s="170"/>
      <c r="N44" s="170">
        <f>'実質公債費比率（分子）の構造'!O$50</f>
        <v>0</v>
      </c>
      <c r="O44" s="170"/>
      <c r="P44" s="170"/>
    </row>
    <row r="45" spans="1:16" x14ac:dyDescent="0.15">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f>'実質公債費比率（分子）の構造'!O$49</f>
        <v>217</v>
      </c>
      <c r="O45" s="170"/>
      <c r="P45" s="170"/>
    </row>
    <row r="46" spans="1:16" x14ac:dyDescent="0.15">
      <c r="A46" s="170" t="s">
        <v>64</v>
      </c>
      <c r="B46" s="170">
        <f>'実質公債費比率（分子）の構造'!K$48</f>
        <v>722</v>
      </c>
      <c r="C46" s="170"/>
      <c r="D46" s="170"/>
      <c r="E46" s="170">
        <f>'実質公債費比率（分子）の構造'!L$48</f>
        <v>752</v>
      </c>
      <c r="F46" s="170"/>
      <c r="G46" s="170"/>
      <c r="H46" s="170">
        <f>'実質公債費比率（分子）の構造'!M$48</f>
        <v>732</v>
      </c>
      <c r="I46" s="170"/>
      <c r="J46" s="170"/>
      <c r="K46" s="170">
        <f>'実質公債費比率（分子）の構造'!N$48</f>
        <v>651</v>
      </c>
      <c r="L46" s="170"/>
      <c r="M46" s="170"/>
      <c r="N46" s="170">
        <f>'実質公債費比率（分子）の構造'!O$48</f>
        <v>437</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3470</v>
      </c>
      <c r="C49" s="170"/>
      <c r="D49" s="170"/>
      <c r="E49" s="170">
        <f>'実質公債費比率（分子）の構造'!L$45</f>
        <v>3090</v>
      </c>
      <c r="F49" s="170"/>
      <c r="G49" s="170"/>
      <c r="H49" s="170">
        <f>'実質公債費比率（分子）の構造'!M$45</f>
        <v>3075</v>
      </c>
      <c r="I49" s="170"/>
      <c r="J49" s="170"/>
      <c r="K49" s="170">
        <f>'実質公債費比率（分子）の構造'!N$45</f>
        <v>2924</v>
      </c>
      <c r="L49" s="170"/>
      <c r="M49" s="170"/>
      <c r="N49" s="170">
        <f>'実質公債費比率（分子）の構造'!O$45</f>
        <v>2704</v>
      </c>
      <c r="O49" s="170"/>
      <c r="P49" s="170"/>
    </row>
    <row r="50" spans="1:16" x14ac:dyDescent="0.15">
      <c r="A50" s="170" t="s">
        <v>67</v>
      </c>
      <c r="B50" s="170" t="e">
        <f>NA()</f>
        <v>#N/A</v>
      </c>
      <c r="C50" s="170">
        <f>IF(ISNUMBER('実質公債費比率（分子）の構造'!K$53),'実質公債費比率（分子）の構造'!K$53,NA())</f>
        <v>1252</v>
      </c>
      <c r="D50" s="170" t="e">
        <f>NA()</f>
        <v>#N/A</v>
      </c>
      <c r="E50" s="170" t="e">
        <f>NA()</f>
        <v>#N/A</v>
      </c>
      <c r="F50" s="170">
        <f>IF(ISNUMBER('実質公債費比率（分子）の構造'!L$53),'実質公債費比率（分子）の構造'!L$53,NA())</f>
        <v>1151</v>
      </c>
      <c r="G50" s="170" t="e">
        <f>NA()</f>
        <v>#N/A</v>
      </c>
      <c r="H50" s="170" t="e">
        <f>NA()</f>
        <v>#N/A</v>
      </c>
      <c r="I50" s="170">
        <f>IF(ISNUMBER('実質公債費比率（分子）の構造'!M$53),'実質公債費比率（分子）の構造'!M$53,NA())</f>
        <v>1228</v>
      </c>
      <c r="J50" s="170" t="e">
        <f>NA()</f>
        <v>#N/A</v>
      </c>
      <c r="K50" s="170" t="e">
        <f>NA()</f>
        <v>#N/A</v>
      </c>
      <c r="L50" s="170">
        <f>IF(ISNUMBER('実質公債費比率（分子）の構造'!N$53),'実質公債費比率（分子）の構造'!N$53,NA())</f>
        <v>1090</v>
      </c>
      <c r="M50" s="170" t="e">
        <f>NA()</f>
        <v>#N/A</v>
      </c>
      <c r="N50" s="170" t="e">
        <f>NA()</f>
        <v>#N/A</v>
      </c>
      <c r="O50" s="170">
        <f>IF(ISNUMBER('実質公債費比率（分子）の構造'!O$53),'実質公債費比率（分子）の構造'!O$53,NA())</f>
        <v>957</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25092</v>
      </c>
      <c r="E56" s="169"/>
      <c r="F56" s="169"/>
      <c r="G56" s="169">
        <f>'将来負担比率（分子）の構造'!J$52</f>
        <v>23704</v>
      </c>
      <c r="H56" s="169"/>
      <c r="I56" s="169"/>
      <c r="J56" s="169">
        <f>'将来負担比率（分子）の構造'!K$52</f>
        <v>22636</v>
      </c>
      <c r="K56" s="169"/>
      <c r="L56" s="169"/>
      <c r="M56" s="169">
        <f>'将来負担比率（分子）の構造'!L$52</f>
        <v>21141</v>
      </c>
      <c r="N56" s="169"/>
      <c r="O56" s="169"/>
      <c r="P56" s="169">
        <f>'将来負担比率（分子）の構造'!M$52</f>
        <v>19862</v>
      </c>
    </row>
    <row r="57" spans="1:16" x14ac:dyDescent="0.15">
      <c r="A57" s="169" t="s">
        <v>42</v>
      </c>
      <c r="B57" s="169"/>
      <c r="C57" s="169"/>
      <c r="D57" s="169">
        <f>'将来負担比率（分子）の構造'!I$51</f>
        <v>47</v>
      </c>
      <c r="E57" s="169"/>
      <c r="F57" s="169"/>
      <c r="G57" s="169">
        <f>'将来負担比率（分子）の構造'!J$51</f>
        <v>22</v>
      </c>
      <c r="H57" s="169"/>
      <c r="I57" s="169"/>
      <c r="J57" s="169">
        <f>'将来負担比率（分子）の構造'!K$51</f>
        <v>12</v>
      </c>
      <c r="K57" s="169"/>
      <c r="L57" s="169"/>
      <c r="M57" s="169">
        <f>'将来負担比率（分子）の構造'!L$51</f>
        <v>5</v>
      </c>
      <c r="N57" s="169"/>
      <c r="O57" s="169"/>
      <c r="P57" s="169">
        <f>'将来負担比率（分子）の構造'!M$51</f>
        <v>6</v>
      </c>
    </row>
    <row r="58" spans="1:16" x14ac:dyDescent="0.15">
      <c r="A58" s="169" t="s">
        <v>41</v>
      </c>
      <c r="B58" s="169"/>
      <c r="C58" s="169"/>
      <c r="D58" s="169">
        <f>'将来負担比率（分子）の構造'!I$50</f>
        <v>3580</v>
      </c>
      <c r="E58" s="169"/>
      <c r="F58" s="169"/>
      <c r="G58" s="169">
        <f>'将来負担比率（分子）の構造'!J$50</f>
        <v>2532</v>
      </c>
      <c r="H58" s="169"/>
      <c r="I58" s="169"/>
      <c r="J58" s="169">
        <f>'将来負担比率（分子）の構造'!K$50</f>
        <v>2832</v>
      </c>
      <c r="K58" s="169"/>
      <c r="L58" s="169"/>
      <c r="M58" s="169">
        <f>'将来負担比率（分子）の構造'!L$50</f>
        <v>3213</v>
      </c>
      <c r="N58" s="169"/>
      <c r="O58" s="169"/>
      <c r="P58" s="169">
        <f>'将来負担比率（分子）の構造'!M$50</f>
        <v>3678</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f>'将来負担比率（分子）の構造'!I$46</f>
        <v>33</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2539</v>
      </c>
      <c r="C62" s="169"/>
      <c r="D62" s="169"/>
      <c r="E62" s="169">
        <f>'将来負担比率（分子）の構造'!J$45</f>
        <v>2793</v>
      </c>
      <c r="F62" s="169"/>
      <c r="G62" s="169"/>
      <c r="H62" s="169">
        <f>'将来負担比率（分子）の構造'!K$45</f>
        <v>3036</v>
      </c>
      <c r="I62" s="169"/>
      <c r="J62" s="169"/>
      <c r="K62" s="169">
        <f>'将来負担比率（分子）の構造'!L$45</f>
        <v>3132</v>
      </c>
      <c r="L62" s="169"/>
      <c r="M62" s="169"/>
      <c r="N62" s="169">
        <f>'将来負担比率（分子）の構造'!M$45</f>
        <v>3079</v>
      </c>
      <c r="O62" s="169"/>
      <c r="P62" s="169"/>
    </row>
    <row r="63" spans="1:16" x14ac:dyDescent="0.15">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f>'将来負担比率（分子）の構造'!M$44</f>
        <v>2020</v>
      </c>
      <c r="O63" s="169"/>
      <c r="P63" s="169"/>
    </row>
    <row r="64" spans="1:16" x14ac:dyDescent="0.15">
      <c r="A64" s="169" t="s">
        <v>33</v>
      </c>
      <c r="B64" s="169">
        <f>'将来負担比率（分子）の構造'!I$43</f>
        <v>8783</v>
      </c>
      <c r="C64" s="169"/>
      <c r="D64" s="169"/>
      <c r="E64" s="169">
        <f>'将来負担比率（分子）の構造'!J$43</f>
        <v>8072</v>
      </c>
      <c r="F64" s="169"/>
      <c r="G64" s="169"/>
      <c r="H64" s="169">
        <f>'将来負担比率（分子）の構造'!K$43</f>
        <v>7285</v>
      </c>
      <c r="I64" s="169"/>
      <c r="J64" s="169"/>
      <c r="K64" s="169">
        <f>'将来負担比率（分子）の構造'!L$43</f>
        <v>6412</v>
      </c>
      <c r="L64" s="169"/>
      <c r="M64" s="169"/>
      <c r="N64" s="169">
        <f>'将来負担比率（分子）の構造'!M$43</f>
        <v>3898</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26262</v>
      </c>
      <c r="C66" s="169"/>
      <c r="D66" s="169"/>
      <c r="E66" s="169">
        <f>'将来負担比率（分子）の構造'!J$41</f>
        <v>24702</v>
      </c>
      <c r="F66" s="169"/>
      <c r="G66" s="169"/>
      <c r="H66" s="169">
        <f>'将来負担比率（分子）の構造'!K$41</f>
        <v>23767</v>
      </c>
      <c r="I66" s="169"/>
      <c r="J66" s="169"/>
      <c r="K66" s="169">
        <f>'将来負担比率（分子）の構造'!L$41</f>
        <v>22080</v>
      </c>
      <c r="L66" s="169"/>
      <c r="M66" s="169"/>
      <c r="N66" s="169">
        <f>'将来負担比率（分子）の構造'!M$41</f>
        <v>20741</v>
      </c>
      <c r="O66" s="169"/>
      <c r="P66" s="169"/>
    </row>
    <row r="67" spans="1:16" x14ac:dyDescent="0.15">
      <c r="A67" s="169" t="s">
        <v>71</v>
      </c>
      <c r="B67" s="169" t="e">
        <f>NA()</f>
        <v>#N/A</v>
      </c>
      <c r="C67" s="169">
        <f>IF(ISNUMBER('将来負担比率（分子）の構造'!I$53), IF('将来負担比率（分子）の構造'!I$53 &lt; 0, 0, '将来負担比率（分子）の構造'!I$53), NA())</f>
        <v>8898</v>
      </c>
      <c r="D67" s="169" t="e">
        <f>NA()</f>
        <v>#N/A</v>
      </c>
      <c r="E67" s="169" t="e">
        <f>NA()</f>
        <v>#N/A</v>
      </c>
      <c r="F67" s="169">
        <f>IF(ISNUMBER('将来負担比率（分子）の構造'!J$53), IF('将来負担比率（分子）の構造'!J$53 &lt; 0, 0, '将来負担比率（分子）の構造'!J$53), NA())</f>
        <v>9308</v>
      </c>
      <c r="G67" s="169" t="e">
        <f>NA()</f>
        <v>#N/A</v>
      </c>
      <c r="H67" s="169" t="e">
        <f>NA()</f>
        <v>#N/A</v>
      </c>
      <c r="I67" s="169">
        <f>IF(ISNUMBER('将来負担比率（分子）の構造'!K$53), IF('将来負担比率（分子）の構造'!K$53 &lt; 0, 0, '将来負担比率（分子）の構造'!K$53), NA())</f>
        <v>8608</v>
      </c>
      <c r="J67" s="169" t="e">
        <f>NA()</f>
        <v>#N/A</v>
      </c>
      <c r="K67" s="169" t="e">
        <f>NA()</f>
        <v>#N/A</v>
      </c>
      <c r="L67" s="169">
        <f>IF(ISNUMBER('将来負担比率（分子）の構造'!L$53), IF('将来負担比率（分子）の構造'!L$53 &lt; 0, 0, '将来負担比率（分子）の構造'!L$53), NA())</f>
        <v>7265</v>
      </c>
      <c r="M67" s="169" t="e">
        <f>NA()</f>
        <v>#N/A</v>
      </c>
      <c r="N67" s="169" t="e">
        <f>NA()</f>
        <v>#N/A</v>
      </c>
      <c r="O67" s="169">
        <f>IF(ISNUMBER('将来負担比率（分子）の構造'!M$53), IF('将来負担比率（分子）の構造'!M$53 &lt; 0, 0, '将来負担比率（分子）の構造'!M$53), NA())</f>
        <v>6193</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675</v>
      </c>
      <c r="C72" s="173">
        <f>基金残高に係る経年分析!G55</f>
        <v>921</v>
      </c>
      <c r="D72" s="173">
        <f>基金残高に係る経年分析!H55</f>
        <v>1094</v>
      </c>
    </row>
    <row r="73" spans="1:16" x14ac:dyDescent="0.15">
      <c r="A73" s="172" t="s">
        <v>74</v>
      </c>
      <c r="B73" s="173">
        <f>基金残高に係る経年分析!F56</f>
        <v>444</v>
      </c>
      <c r="C73" s="173">
        <f>基金残高に係る経年分析!G56</f>
        <v>444</v>
      </c>
      <c r="D73" s="173">
        <f>基金残高に係る経年分析!H56</f>
        <v>501</v>
      </c>
    </row>
    <row r="74" spans="1:16" x14ac:dyDescent="0.15">
      <c r="A74" s="172" t="s">
        <v>75</v>
      </c>
      <c r="B74" s="173">
        <f>基金残高に係る経年分析!F57</f>
        <v>5748</v>
      </c>
      <c r="C74" s="173">
        <f>基金残高に係る経年分析!G57</f>
        <v>5734</v>
      </c>
      <c r="D74" s="173">
        <f>基金残高に係る経年分析!H57</f>
        <v>5910</v>
      </c>
    </row>
  </sheetData>
  <sheetProtection algorithmName="SHA-512" hashValue="6pRUa+luEbuqMJfk91j3jzsg/gDrSh93kpBtd3FHYTCtYAuOcxjE3Mhc+znAgPZFFADRzrrwj3Eg2SpUGKAxIg==" saltValue="78z+1Ihw3W6LEs2IXGKFs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15">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15">
      <c r="B5" s="692" t="s">
        <v>215</v>
      </c>
      <c r="C5" s="693"/>
      <c r="D5" s="693"/>
      <c r="E5" s="693"/>
      <c r="F5" s="693"/>
      <c r="G5" s="693"/>
      <c r="H5" s="693"/>
      <c r="I5" s="693"/>
      <c r="J5" s="693"/>
      <c r="K5" s="693"/>
      <c r="L5" s="693"/>
      <c r="M5" s="693"/>
      <c r="N5" s="693"/>
      <c r="O5" s="693"/>
      <c r="P5" s="693"/>
      <c r="Q5" s="694"/>
      <c r="R5" s="689">
        <v>3720130</v>
      </c>
      <c r="S5" s="690"/>
      <c r="T5" s="690"/>
      <c r="U5" s="690"/>
      <c r="V5" s="690"/>
      <c r="W5" s="690"/>
      <c r="X5" s="690"/>
      <c r="Y5" s="715"/>
      <c r="Z5" s="728">
        <v>17.399999999999999</v>
      </c>
      <c r="AA5" s="728"/>
      <c r="AB5" s="728"/>
      <c r="AC5" s="728"/>
      <c r="AD5" s="729">
        <v>3720130</v>
      </c>
      <c r="AE5" s="729"/>
      <c r="AF5" s="729"/>
      <c r="AG5" s="729"/>
      <c r="AH5" s="729"/>
      <c r="AI5" s="729"/>
      <c r="AJ5" s="729"/>
      <c r="AK5" s="729"/>
      <c r="AL5" s="716">
        <v>30.3</v>
      </c>
      <c r="AM5" s="698"/>
      <c r="AN5" s="698"/>
      <c r="AO5" s="717"/>
      <c r="AP5" s="692" t="s">
        <v>216</v>
      </c>
      <c r="AQ5" s="693"/>
      <c r="AR5" s="693"/>
      <c r="AS5" s="693"/>
      <c r="AT5" s="693"/>
      <c r="AU5" s="693"/>
      <c r="AV5" s="693"/>
      <c r="AW5" s="693"/>
      <c r="AX5" s="693"/>
      <c r="AY5" s="693"/>
      <c r="AZ5" s="693"/>
      <c r="BA5" s="693"/>
      <c r="BB5" s="693"/>
      <c r="BC5" s="693"/>
      <c r="BD5" s="693"/>
      <c r="BE5" s="693"/>
      <c r="BF5" s="694"/>
      <c r="BG5" s="634">
        <v>3712895</v>
      </c>
      <c r="BH5" s="635"/>
      <c r="BI5" s="635"/>
      <c r="BJ5" s="635"/>
      <c r="BK5" s="635"/>
      <c r="BL5" s="635"/>
      <c r="BM5" s="635"/>
      <c r="BN5" s="636"/>
      <c r="BO5" s="672">
        <v>99.8</v>
      </c>
      <c r="BP5" s="672"/>
      <c r="BQ5" s="672"/>
      <c r="BR5" s="672"/>
      <c r="BS5" s="673" t="s">
        <v>122</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15">
      <c r="B6" s="631" t="s">
        <v>220</v>
      </c>
      <c r="C6" s="632"/>
      <c r="D6" s="632"/>
      <c r="E6" s="632"/>
      <c r="F6" s="632"/>
      <c r="G6" s="632"/>
      <c r="H6" s="632"/>
      <c r="I6" s="632"/>
      <c r="J6" s="632"/>
      <c r="K6" s="632"/>
      <c r="L6" s="632"/>
      <c r="M6" s="632"/>
      <c r="N6" s="632"/>
      <c r="O6" s="632"/>
      <c r="P6" s="632"/>
      <c r="Q6" s="633"/>
      <c r="R6" s="634">
        <v>242899</v>
      </c>
      <c r="S6" s="635"/>
      <c r="T6" s="635"/>
      <c r="U6" s="635"/>
      <c r="V6" s="635"/>
      <c r="W6" s="635"/>
      <c r="X6" s="635"/>
      <c r="Y6" s="636"/>
      <c r="Z6" s="672">
        <v>1.1000000000000001</v>
      </c>
      <c r="AA6" s="672"/>
      <c r="AB6" s="672"/>
      <c r="AC6" s="672"/>
      <c r="AD6" s="673">
        <v>242899</v>
      </c>
      <c r="AE6" s="673"/>
      <c r="AF6" s="673"/>
      <c r="AG6" s="673"/>
      <c r="AH6" s="673"/>
      <c r="AI6" s="673"/>
      <c r="AJ6" s="673"/>
      <c r="AK6" s="673"/>
      <c r="AL6" s="637">
        <v>2</v>
      </c>
      <c r="AM6" s="638"/>
      <c r="AN6" s="638"/>
      <c r="AO6" s="674"/>
      <c r="AP6" s="631" t="s">
        <v>221</v>
      </c>
      <c r="AQ6" s="632"/>
      <c r="AR6" s="632"/>
      <c r="AS6" s="632"/>
      <c r="AT6" s="632"/>
      <c r="AU6" s="632"/>
      <c r="AV6" s="632"/>
      <c r="AW6" s="632"/>
      <c r="AX6" s="632"/>
      <c r="AY6" s="632"/>
      <c r="AZ6" s="632"/>
      <c r="BA6" s="632"/>
      <c r="BB6" s="632"/>
      <c r="BC6" s="632"/>
      <c r="BD6" s="632"/>
      <c r="BE6" s="632"/>
      <c r="BF6" s="633"/>
      <c r="BG6" s="634">
        <v>3712895</v>
      </c>
      <c r="BH6" s="635"/>
      <c r="BI6" s="635"/>
      <c r="BJ6" s="635"/>
      <c r="BK6" s="635"/>
      <c r="BL6" s="635"/>
      <c r="BM6" s="635"/>
      <c r="BN6" s="636"/>
      <c r="BO6" s="672">
        <v>99.8</v>
      </c>
      <c r="BP6" s="672"/>
      <c r="BQ6" s="672"/>
      <c r="BR6" s="672"/>
      <c r="BS6" s="673" t="s">
        <v>122</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160262</v>
      </c>
      <c r="CS6" s="635"/>
      <c r="CT6" s="635"/>
      <c r="CU6" s="635"/>
      <c r="CV6" s="635"/>
      <c r="CW6" s="635"/>
      <c r="CX6" s="635"/>
      <c r="CY6" s="636"/>
      <c r="CZ6" s="716">
        <v>0.8</v>
      </c>
      <c r="DA6" s="698"/>
      <c r="DB6" s="698"/>
      <c r="DC6" s="718"/>
      <c r="DD6" s="640" t="s">
        <v>122</v>
      </c>
      <c r="DE6" s="635"/>
      <c r="DF6" s="635"/>
      <c r="DG6" s="635"/>
      <c r="DH6" s="635"/>
      <c r="DI6" s="635"/>
      <c r="DJ6" s="635"/>
      <c r="DK6" s="635"/>
      <c r="DL6" s="635"/>
      <c r="DM6" s="635"/>
      <c r="DN6" s="635"/>
      <c r="DO6" s="635"/>
      <c r="DP6" s="636"/>
      <c r="DQ6" s="640">
        <v>160256</v>
      </c>
      <c r="DR6" s="635"/>
      <c r="DS6" s="635"/>
      <c r="DT6" s="635"/>
      <c r="DU6" s="635"/>
      <c r="DV6" s="635"/>
      <c r="DW6" s="635"/>
      <c r="DX6" s="635"/>
      <c r="DY6" s="635"/>
      <c r="DZ6" s="635"/>
      <c r="EA6" s="635"/>
      <c r="EB6" s="635"/>
      <c r="EC6" s="671"/>
    </row>
    <row r="7" spans="2:143" ht="11.25" customHeight="1" x14ac:dyDescent="0.15">
      <c r="B7" s="631" t="s">
        <v>223</v>
      </c>
      <c r="C7" s="632"/>
      <c r="D7" s="632"/>
      <c r="E7" s="632"/>
      <c r="F7" s="632"/>
      <c r="G7" s="632"/>
      <c r="H7" s="632"/>
      <c r="I7" s="632"/>
      <c r="J7" s="632"/>
      <c r="K7" s="632"/>
      <c r="L7" s="632"/>
      <c r="M7" s="632"/>
      <c r="N7" s="632"/>
      <c r="O7" s="632"/>
      <c r="P7" s="632"/>
      <c r="Q7" s="633"/>
      <c r="R7" s="634">
        <v>1347</v>
      </c>
      <c r="S7" s="635"/>
      <c r="T7" s="635"/>
      <c r="U7" s="635"/>
      <c r="V7" s="635"/>
      <c r="W7" s="635"/>
      <c r="X7" s="635"/>
      <c r="Y7" s="636"/>
      <c r="Z7" s="672">
        <v>0</v>
      </c>
      <c r="AA7" s="672"/>
      <c r="AB7" s="672"/>
      <c r="AC7" s="672"/>
      <c r="AD7" s="673">
        <v>1347</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1316474</v>
      </c>
      <c r="BH7" s="635"/>
      <c r="BI7" s="635"/>
      <c r="BJ7" s="635"/>
      <c r="BK7" s="635"/>
      <c r="BL7" s="635"/>
      <c r="BM7" s="635"/>
      <c r="BN7" s="636"/>
      <c r="BO7" s="672">
        <v>35.4</v>
      </c>
      <c r="BP7" s="672"/>
      <c r="BQ7" s="672"/>
      <c r="BR7" s="672"/>
      <c r="BS7" s="673" t="s">
        <v>122</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3355825</v>
      </c>
      <c r="CS7" s="635"/>
      <c r="CT7" s="635"/>
      <c r="CU7" s="635"/>
      <c r="CV7" s="635"/>
      <c r="CW7" s="635"/>
      <c r="CX7" s="635"/>
      <c r="CY7" s="636"/>
      <c r="CZ7" s="672">
        <v>16.100000000000001</v>
      </c>
      <c r="DA7" s="672"/>
      <c r="DB7" s="672"/>
      <c r="DC7" s="672"/>
      <c r="DD7" s="640">
        <v>72443</v>
      </c>
      <c r="DE7" s="635"/>
      <c r="DF7" s="635"/>
      <c r="DG7" s="635"/>
      <c r="DH7" s="635"/>
      <c r="DI7" s="635"/>
      <c r="DJ7" s="635"/>
      <c r="DK7" s="635"/>
      <c r="DL7" s="635"/>
      <c r="DM7" s="635"/>
      <c r="DN7" s="635"/>
      <c r="DO7" s="635"/>
      <c r="DP7" s="636"/>
      <c r="DQ7" s="640">
        <v>2421246</v>
      </c>
      <c r="DR7" s="635"/>
      <c r="DS7" s="635"/>
      <c r="DT7" s="635"/>
      <c r="DU7" s="635"/>
      <c r="DV7" s="635"/>
      <c r="DW7" s="635"/>
      <c r="DX7" s="635"/>
      <c r="DY7" s="635"/>
      <c r="DZ7" s="635"/>
      <c r="EA7" s="635"/>
      <c r="EB7" s="635"/>
      <c r="EC7" s="671"/>
    </row>
    <row r="8" spans="2:143" ht="11.25" customHeight="1" x14ac:dyDescent="0.15">
      <c r="B8" s="631" t="s">
        <v>226</v>
      </c>
      <c r="C8" s="632"/>
      <c r="D8" s="632"/>
      <c r="E8" s="632"/>
      <c r="F8" s="632"/>
      <c r="G8" s="632"/>
      <c r="H8" s="632"/>
      <c r="I8" s="632"/>
      <c r="J8" s="632"/>
      <c r="K8" s="632"/>
      <c r="L8" s="632"/>
      <c r="M8" s="632"/>
      <c r="N8" s="632"/>
      <c r="O8" s="632"/>
      <c r="P8" s="632"/>
      <c r="Q8" s="633"/>
      <c r="R8" s="634">
        <v>17343</v>
      </c>
      <c r="S8" s="635"/>
      <c r="T8" s="635"/>
      <c r="U8" s="635"/>
      <c r="V8" s="635"/>
      <c r="W8" s="635"/>
      <c r="X8" s="635"/>
      <c r="Y8" s="636"/>
      <c r="Z8" s="672">
        <v>0.1</v>
      </c>
      <c r="AA8" s="672"/>
      <c r="AB8" s="672"/>
      <c r="AC8" s="672"/>
      <c r="AD8" s="673">
        <v>17343</v>
      </c>
      <c r="AE8" s="673"/>
      <c r="AF8" s="673"/>
      <c r="AG8" s="673"/>
      <c r="AH8" s="673"/>
      <c r="AI8" s="673"/>
      <c r="AJ8" s="673"/>
      <c r="AK8" s="673"/>
      <c r="AL8" s="637">
        <v>0.1</v>
      </c>
      <c r="AM8" s="638"/>
      <c r="AN8" s="638"/>
      <c r="AO8" s="674"/>
      <c r="AP8" s="631" t="s">
        <v>227</v>
      </c>
      <c r="AQ8" s="632"/>
      <c r="AR8" s="632"/>
      <c r="AS8" s="632"/>
      <c r="AT8" s="632"/>
      <c r="AU8" s="632"/>
      <c r="AV8" s="632"/>
      <c r="AW8" s="632"/>
      <c r="AX8" s="632"/>
      <c r="AY8" s="632"/>
      <c r="AZ8" s="632"/>
      <c r="BA8" s="632"/>
      <c r="BB8" s="632"/>
      <c r="BC8" s="632"/>
      <c r="BD8" s="632"/>
      <c r="BE8" s="632"/>
      <c r="BF8" s="633"/>
      <c r="BG8" s="634">
        <v>46885</v>
      </c>
      <c r="BH8" s="635"/>
      <c r="BI8" s="635"/>
      <c r="BJ8" s="635"/>
      <c r="BK8" s="635"/>
      <c r="BL8" s="635"/>
      <c r="BM8" s="635"/>
      <c r="BN8" s="636"/>
      <c r="BO8" s="672">
        <v>1.3</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6182497</v>
      </c>
      <c r="CS8" s="635"/>
      <c r="CT8" s="635"/>
      <c r="CU8" s="635"/>
      <c r="CV8" s="635"/>
      <c r="CW8" s="635"/>
      <c r="CX8" s="635"/>
      <c r="CY8" s="636"/>
      <c r="CZ8" s="672">
        <v>29.7</v>
      </c>
      <c r="DA8" s="672"/>
      <c r="DB8" s="672"/>
      <c r="DC8" s="672"/>
      <c r="DD8" s="640">
        <v>4543</v>
      </c>
      <c r="DE8" s="635"/>
      <c r="DF8" s="635"/>
      <c r="DG8" s="635"/>
      <c r="DH8" s="635"/>
      <c r="DI8" s="635"/>
      <c r="DJ8" s="635"/>
      <c r="DK8" s="635"/>
      <c r="DL8" s="635"/>
      <c r="DM8" s="635"/>
      <c r="DN8" s="635"/>
      <c r="DO8" s="635"/>
      <c r="DP8" s="636"/>
      <c r="DQ8" s="640">
        <v>3618329</v>
      </c>
      <c r="DR8" s="635"/>
      <c r="DS8" s="635"/>
      <c r="DT8" s="635"/>
      <c r="DU8" s="635"/>
      <c r="DV8" s="635"/>
      <c r="DW8" s="635"/>
      <c r="DX8" s="635"/>
      <c r="DY8" s="635"/>
      <c r="DZ8" s="635"/>
      <c r="EA8" s="635"/>
      <c r="EB8" s="635"/>
      <c r="EC8" s="671"/>
    </row>
    <row r="9" spans="2:143" ht="11.25" customHeight="1" x14ac:dyDescent="0.15">
      <c r="B9" s="631" t="s">
        <v>229</v>
      </c>
      <c r="C9" s="632"/>
      <c r="D9" s="632"/>
      <c r="E9" s="632"/>
      <c r="F9" s="632"/>
      <c r="G9" s="632"/>
      <c r="H9" s="632"/>
      <c r="I9" s="632"/>
      <c r="J9" s="632"/>
      <c r="K9" s="632"/>
      <c r="L9" s="632"/>
      <c r="M9" s="632"/>
      <c r="N9" s="632"/>
      <c r="O9" s="632"/>
      <c r="P9" s="632"/>
      <c r="Q9" s="633"/>
      <c r="R9" s="634">
        <v>19045</v>
      </c>
      <c r="S9" s="635"/>
      <c r="T9" s="635"/>
      <c r="U9" s="635"/>
      <c r="V9" s="635"/>
      <c r="W9" s="635"/>
      <c r="X9" s="635"/>
      <c r="Y9" s="636"/>
      <c r="Z9" s="672">
        <v>0.1</v>
      </c>
      <c r="AA9" s="672"/>
      <c r="AB9" s="672"/>
      <c r="AC9" s="672"/>
      <c r="AD9" s="673">
        <v>19045</v>
      </c>
      <c r="AE9" s="673"/>
      <c r="AF9" s="673"/>
      <c r="AG9" s="673"/>
      <c r="AH9" s="673"/>
      <c r="AI9" s="673"/>
      <c r="AJ9" s="673"/>
      <c r="AK9" s="673"/>
      <c r="AL9" s="637">
        <v>0.2</v>
      </c>
      <c r="AM9" s="638"/>
      <c r="AN9" s="638"/>
      <c r="AO9" s="674"/>
      <c r="AP9" s="631" t="s">
        <v>230</v>
      </c>
      <c r="AQ9" s="632"/>
      <c r="AR9" s="632"/>
      <c r="AS9" s="632"/>
      <c r="AT9" s="632"/>
      <c r="AU9" s="632"/>
      <c r="AV9" s="632"/>
      <c r="AW9" s="632"/>
      <c r="AX9" s="632"/>
      <c r="AY9" s="632"/>
      <c r="AZ9" s="632"/>
      <c r="BA9" s="632"/>
      <c r="BB9" s="632"/>
      <c r="BC9" s="632"/>
      <c r="BD9" s="632"/>
      <c r="BE9" s="632"/>
      <c r="BF9" s="633"/>
      <c r="BG9" s="634">
        <v>1042282</v>
      </c>
      <c r="BH9" s="635"/>
      <c r="BI9" s="635"/>
      <c r="BJ9" s="635"/>
      <c r="BK9" s="635"/>
      <c r="BL9" s="635"/>
      <c r="BM9" s="635"/>
      <c r="BN9" s="636"/>
      <c r="BO9" s="672">
        <v>28</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1710510</v>
      </c>
      <c r="CS9" s="635"/>
      <c r="CT9" s="635"/>
      <c r="CU9" s="635"/>
      <c r="CV9" s="635"/>
      <c r="CW9" s="635"/>
      <c r="CX9" s="635"/>
      <c r="CY9" s="636"/>
      <c r="CZ9" s="672">
        <v>8.1999999999999993</v>
      </c>
      <c r="DA9" s="672"/>
      <c r="DB9" s="672"/>
      <c r="DC9" s="672"/>
      <c r="DD9" s="640">
        <v>38512</v>
      </c>
      <c r="DE9" s="635"/>
      <c r="DF9" s="635"/>
      <c r="DG9" s="635"/>
      <c r="DH9" s="635"/>
      <c r="DI9" s="635"/>
      <c r="DJ9" s="635"/>
      <c r="DK9" s="635"/>
      <c r="DL9" s="635"/>
      <c r="DM9" s="635"/>
      <c r="DN9" s="635"/>
      <c r="DO9" s="635"/>
      <c r="DP9" s="636"/>
      <c r="DQ9" s="640">
        <v>1340104</v>
      </c>
      <c r="DR9" s="635"/>
      <c r="DS9" s="635"/>
      <c r="DT9" s="635"/>
      <c r="DU9" s="635"/>
      <c r="DV9" s="635"/>
      <c r="DW9" s="635"/>
      <c r="DX9" s="635"/>
      <c r="DY9" s="635"/>
      <c r="DZ9" s="635"/>
      <c r="EA9" s="635"/>
      <c r="EB9" s="635"/>
      <c r="EC9" s="671"/>
    </row>
    <row r="10" spans="2:143" ht="11.25" customHeight="1" x14ac:dyDescent="0.15">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83366</v>
      </c>
      <c r="BH10" s="635"/>
      <c r="BI10" s="635"/>
      <c r="BJ10" s="635"/>
      <c r="BK10" s="635"/>
      <c r="BL10" s="635"/>
      <c r="BM10" s="635"/>
      <c r="BN10" s="636"/>
      <c r="BO10" s="672">
        <v>2.2000000000000002</v>
      </c>
      <c r="BP10" s="672"/>
      <c r="BQ10" s="672"/>
      <c r="BR10" s="672"/>
      <c r="BS10" s="673" t="s">
        <v>122</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23002</v>
      </c>
      <c r="CS10" s="635"/>
      <c r="CT10" s="635"/>
      <c r="CU10" s="635"/>
      <c r="CV10" s="635"/>
      <c r="CW10" s="635"/>
      <c r="CX10" s="635"/>
      <c r="CY10" s="636"/>
      <c r="CZ10" s="672">
        <v>0.1</v>
      </c>
      <c r="DA10" s="672"/>
      <c r="DB10" s="672"/>
      <c r="DC10" s="672"/>
      <c r="DD10" s="640" t="s">
        <v>122</v>
      </c>
      <c r="DE10" s="635"/>
      <c r="DF10" s="635"/>
      <c r="DG10" s="635"/>
      <c r="DH10" s="635"/>
      <c r="DI10" s="635"/>
      <c r="DJ10" s="635"/>
      <c r="DK10" s="635"/>
      <c r="DL10" s="635"/>
      <c r="DM10" s="635"/>
      <c r="DN10" s="635"/>
      <c r="DO10" s="635"/>
      <c r="DP10" s="636"/>
      <c r="DQ10" s="640">
        <v>23002</v>
      </c>
      <c r="DR10" s="635"/>
      <c r="DS10" s="635"/>
      <c r="DT10" s="635"/>
      <c r="DU10" s="635"/>
      <c r="DV10" s="635"/>
      <c r="DW10" s="635"/>
      <c r="DX10" s="635"/>
      <c r="DY10" s="635"/>
      <c r="DZ10" s="635"/>
      <c r="EA10" s="635"/>
      <c r="EB10" s="635"/>
      <c r="EC10" s="671"/>
    </row>
    <row r="11" spans="2:143" ht="11.25" customHeight="1" x14ac:dyDescent="0.15">
      <c r="B11" s="631" t="s">
        <v>235</v>
      </c>
      <c r="C11" s="632"/>
      <c r="D11" s="632"/>
      <c r="E11" s="632"/>
      <c r="F11" s="632"/>
      <c r="G11" s="632"/>
      <c r="H11" s="632"/>
      <c r="I11" s="632"/>
      <c r="J11" s="632"/>
      <c r="K11" s="632"/>
      <c r="L11" s="632"/>
      <c r="M11" s="632"/>
      <c r="N11" s="632"/>
      <c r="O11" s="632"/>
      <c r="P11" s="632"/>
      <c r="Q11" s="633"/>
      <c r="R11" s="634">
        <v>670902</v>
      </c>
      <c r="S11" s="635"/>
      <c r="T11" s="635"/>
      <c r="U11" s="635"/>
      <c r="V11" s="635"/>
      <c r="W11" s="635"/>
      <c r="X11" s="635"/>
      <c r="Y11" s="636"/>
      <c r="Z11" s="637">
        <v>3.1</v>
      </c>
      <c r="AA11" s="638"/>
      <c r="AB11" s="638"/>
      <c r="AC11" s="639"/>
      <c r="AD11" s="640">
        <v>670902</v>
      </c>
      <c r="AE11" s="635"/>
      <c r="AF11" s="635"/>
      <c r="AG11" s="635"/>
      <c r="AH11" s="635"/>
      <c r="AI11" s="635"/>
      <c r="AJ11" s="635"/>
      <c r="AK11" s="636"/>
      <c r="AL11" s="637">
        <v>5.5</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143941</v>
      </c>
      <c r="BH11" s="635"/>
      <c r="BI11" s="635"/>
      <c r="BJ11" s="635"/>
      <c r="BK11" s="635"/>
      <c r="BL11" s="635"/>
      <c r="BM11" s="635"/>
      <c r="BN11" s="636"/>
      <c r="BO11" s="672">
        <v>3.9</v>
      </c>
      <c r="BP11" s="672"/>
      <c r="BQ11" s="672"/>
      <c r="BR11" s="672"/>
      <c r="BS11" s="673" t="s">
        <v>122</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1217870</v>
      </c>
      <c r="CS11" s="635"/>
      <c r="CT11" s="635"/>
      <c r="CU11" s="635"/>
      <c r="CV11" s="635"/>
      <c r="CW11" s="635"/>
      <c r="CX11" s="635"/>
      <c r="CY11" s="636"/>
      <c r="CZ11" s="672">
        <v>5.9</v>
      </c>
      <c r="DA11" s="672"/>
      <c r="DB11" s="672"/>
      <c r="DC11" s="672"/>
      <c r="DD11" s="640">
        <v>152991</v>
      </c>
      <c r="DE11" s="635"/>
      <c r="DF11" s="635"/>
      <c r="DG11" s="635"/>
      <c r="DH11" s="635"/>
      <c r="DI11" s="635"/>
      <c r="DJ11" s="635"/>
      <c r="DK11" s="635"/>
      <c r="DL11" s="635"/>
      <c r="DM11" s="635"/>
      <c r="DN11" s="635"/>
      <c r="DO11" s="635"/>
      <c r="DP11" s="636"/>
      <c r="DQ11" s="640">
        <v>750448</v>
      </c>
      <c r="DR11" s="635"/>
      <c r="DS11" s="635"/>
      <c r="DT11" s="635"/>
      <c r="DU11" s="635"/>
      <c r="DV11" s="635"/>
      <c r="DW11" s="635"/>
      <c r="DX11" s="635"/>
      <c r="DY11" s="635"/>
      <c r="DZ11" s="635"/>
      <c r="EA11" s="635"/>
      <c r="EB11" s="635"/>
      <c r="EC11" s="671"/>
    </row>
    <row r="12" spans="2:143" ht="11.25" customHeight="1" x14ac:dyDescent="0.15">
      <c r="B12" s="631" t="s">
        <v>238</v>
      </c>
      <c r="C12" s="632"/>
      <c r="D12" s="632"/>
      <c r="E12" s="632"/>
      <c r="F12" s="632"/>
      <c r="G12" s="632"/>
      <c r="H12" s="632"/>
      <c r="I12" s="632"/>
      <c r="J12" s="632"/>
      <c r="K12" s="632"/>
      <c r="L12" s="632"/>
      <c r="M12" s="632"/>
      <c r="N12" s="632"/>
      <c r="O12" s="632"/>
      <c r="P12" s="632"/>
      <c r="Q12" s="633"/>
      <c r="R12" s="634">
        <v>25544</v>
      </c>
      <c r="S12" s="635"/>
      <c r="T12" s="635"/>
      <c r="U12" s="635"/>
      <c r="V12" s="635"/>
      <c r="W12" s="635"/>
      <c r="X12" s="635"/>
      <c r="Y12" s="636"/>
      <c r="Z12" s="672">
        <v>0.1</v>
      </c>
      <c r="AA12" s="672"/>
      <c r="AB12" s="672"/>
      <c r="AC12" s="672"/>
      <c r="AD12" s="673">
        <v>25544</v>
      </c>
      <c r="AE12" s="673"/>
      <c r="AF12" s="673"/>
      <c r="AG12" s="673"/>
      <c r="AH12" s="673"/>
      <c r="AI12" s="673"/>
      <c r="AJ12" s="673"/>
      <c r="AK12" s="673"/>
      <c r="AL12" s="637">
        <v>0.2</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2054710</v>
      </c>
      <c r="BH12" s="635"/>
      <c r="BI12" s="635"/>
      <c r="BJ12" s="635"/>
      <c r="BK12" s="635"/>
      <c r="BL12" s="635"/>
      <c r="BM12" s="635"/>
      <c r="BN12" s="636"/>
      <c r="BO12" s="672">
        <v>55.2</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737794</v>
      </c>
      <c r="CS12" s="635"/>
      <c r="CT12" s="635"/>
      <c r="CU12" s="635"/>
      <c r="CV12" s="635"/>
      <c r="CW12" s="635"/>
      <c r="CX12" s="635"/>
      <c r="CY12" s="636"/>
      <c r="CZ12" s="672">
        <v>3.5</v>
      </c>
      <c r="DA12" s="672"/>
      <c r="DB12" s="672"/>
      <c r="DC12" s="672"/>
      <c r="DD12" s="640">
        <v>247460</v>
      </c>
      <c r="DE12" s="635"/>
      <c r="DF12" s="635"/>
      <c r="DG12" s="635"/>
      <c r="DH12" s="635"/>
      <c r="DI12" s="635"/>
      <c r="DJ12" s="635"/>
      <c r="DK12" s="635"/>
      <c r="DL12" s="635"/>
      <c r="DM12" s="635"/>
      <c r="DN12" s="635"/>
      <c r="DO12" s="635"/>
      <c r="DP12" s="636"/>
      <c r="DQ12" s="640">
        <v>357301</v>
      </c>
      <c r="DR12" s="635"/>
      <c r="DS12" s="635"/>
      <c r="DT12" s="635"/>
      <c r="DU12" s="635"/>
      <c r="DV12" s="635"/>
      <c r="DW12" s="635"/>
      <c r="DX12" s="635"/>
      <c r="DY12" s="635"/>
      <c r="DZ12" s="635"/>
      <c r="EA12" s="635"/>
      <c r="EB12" s="635"/>
      <c r="EC12" s="671"/>
    </row>
    <row r="13" spans="2:143" ht="11.25" customHeight="1" x14ac:dyDescent="0.15">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2033914</v>
      </c>
      <c r="BH13" s="635"/>
      <c r="BI13" s="635"/>
      <c r="BJ13" s="635"/>
      <c r="BK13" s="635"/>
      <c r="BL13" s="635"/>
      <c r="BM13" s="635"/>
      <c r="BN13" s="636"/>
      <c r="BO13" s="672">
        <v>54.7</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1470784</v>
      </c>
      <c r="CS13" s="635"/>
      <c r="CT13" s="635"/>
      <c r="CU13" s="635"/>
      <c r="CV13" s="635"/>
      <c r="CW13" s="635"/>
      <c r="CX13" s="635"/>
      <c r="CY13" s="636"/>
      <c r="CZ13" s="672">
        <v>7.1</v>
      </c>
      <c r="DA13" s="672"/>
      <c r="DB13" s="672"/>
      <c r="DC13" s="672"/>
      <c r="DD13" s="640">
        <v>381860</v>
      </c>
      <c r="DE13" s="635"/>
      <c r="DF13" s="635"/>
      <c r="DG13" s="635"/>
      <c r="DH13" s="635"/>
      <c r="DI13" s="635"/>
      <c r="DJ13" s="635"/>
      <c r="DK13" s="635"/>
      <c r="DL13" s="635"/>
      <c r="DM13" s="635"/>
      <c r="DN13" s="635"/>
      <c r="DO13" s="635"/>
      <c r="DP13" s="636"/>
      <c r="DQ13" s="640">
        <v>894838</v>
      </c>
      <c r="DR13" s="635"/>
      <c r="DS13" s="635"/>
      <c r="DT13" s="635"/>
      <c r="DU13" s="635"/>
      <c r="DV13" s="635"/>
      <c r="DW13" s="635"/>
      <c r="DX13" s="635"/>
      <c r="DY13" s="635"/>
      <c r="DZ13" s="635"/>
      <c r="EA13" s="635"/>
      <c r="EB13" s="635"/>
      <c r="EC13" s="671"/>
    </row>
    <row r="14" spans="2:143" ht="11.25" customHeight="1" x14ac:dyDescent="0.15">
      <c r="B14" s="631" t="s">
        <v>244</v>
      </c>
      <c r="C14" s="632"/>
      <c r="D14" s="632"/>
      <c r="E14" s="632"/>
      <c r="F14" s="632"/>
      <c r="G14" s="632"/>
      <c r="H14" s="632"/>
      <c r="I14" s="632"/>
      <c r="J14" s="632"/>
      <c r="K14" s="632"/>
      <c r="L14" s="632"/>
      <c r="M14" s="632"/>
      <c r="N14" s="632"/>
      <c r="O14" s="632"/>
      <c r="P14" s="632"/>
      <c r="Q14" s="633"/>
      <c r="R14" s="634">
        <v>2709</v>
      </c>
      <c r="S14" s="635"/>
      <c r="T14" s="635"/>
      <c r="U14" s="635"/>
      <c r="V14" s="635"/>
      <c r="W14" s="635"/>
      <c r="X14" s="635"/>
      <c r="Y14" s="636"/>
      <c r="Z14" s="672">
        <v>0</v>
      </c>
      <c r="AA14" s="672"/>
      <c r="AB14" s="672"/>
      <c r="AC14" s="672"/>
      <c r="AD14" s="673">
        <v>2709</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132603</v>
      </c>
      <c r="BH14" s="635"/>
      <c r="BI14" s="635"/>
      <c r="BJ14" s="635"/>
      <c r="BK14" s="635"/>
      <c r="BL14" s="635"/>
      <c r="BM14" s="635"/>
      <c r="BN14" s="636"/>
      <c r="BO14" s="672">
        <v>3.6</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1002617</v>
      </c>
      <c r="CS14" s="635"/>
      <c r="CT14" s="635"/>
      <c r="CU14" s="635"/>
      <c r="CV14" s="635"/>
      <c r="CW14" s="635"/>
      <c r="CX14" s="635"/>
      <c r="CY14" s="636"/>
      <c r="CZ14" s="672">
        <v>4.8</v>
      </c>
      <c r="DA14" s="672"/>
      <c r="DB14" s="672"/>
      <c r="DC14" s="672"/>
      <c r="DD14" s="640">
        <v>368319</v>
      </c>
      <c r="DE14" s="635"/>
      <c r="DF14" s="635"/>
      <c r="DG14" s="635"/>
      <c r="DH14" s="635"/>
      <c r="DI14" s="635"/>
      <c r="DJ14" s="635"/>
      <c r="DK14" s="635"/>
      <c r="DL14" s="635"/>
      <c r="DM14" s="635"/>
      <c r="DN14" s="635"/>
      <c r="DO14" s="635"/>
      <c r="DP14" s="636"/>
      <c r="DQ14" s="640">
        <v>593224</v>
      </c>
      <c r="DR14" s="635"/>
      <c r="DS14" s="635"/>
      <c r="DT14" s="635"/>
      <c r="DU14" s="635"/>
      <c r="DV14" s="635"/>
      <c r="DW14" s="635"/>
      <c r="DX14" s="635"/>
      <c r="DY14" s="635"/>
      <c r="DZ14" s="635"/>
      <c r="EA14" s="635"/>
      <c r="EB14" s="635"/>
      <c r="EC14" s="671"/>
    </row>
    <row r="15" spans="2:143" ht="11.25" customHeight="1" x14ac:dyDescent="0.15">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209108</v>
      </c>
      <c r="BH15" s="635"/>
      <c r="BI15" s="635"/>
      <c r="BJ15" s="635"/>
      <c r="BK15" s="635"/>
      <c r="BL15" s="635"/>
      <c r="BM15" s="635"/>
      <c r="BN15" s="636"/>
      <c r="BO15" s="672">
        <v>5.6</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1632963</v>
      </c>
      <c r="CS15" s="635"/>
      <c r="CT15" s="635"/>
      <c r="CU15" s="635"/>
      <c r="CV15" s="635"/>
      <c r="CW15" s="635"/>
      <c r="CX15" s="635"/>
      <c r="CY15" s="636"/>
      <c r="CZ15" s="672">
        <v>7.8</v>
      </c>
      <c r="DA15" s="672"/>
      <c r="DB15" s="672"/>
      <c r="DC15" s="672"/>
      <c r="DD15" s="640">
        <v>268060</v>
      </c>
      <c r="DE15" s="635"/>
      <c r="DF15" s="635"/>
      <c r="DG15" s="635"/>
      <c r="DH15" s="635"/>
      <c r="DI15" s="635"/>
      <c r="DJ15" s="635"/>
      <c r="DK15" s="635"/>
      <c r="DL15" s="635"/>
      <c r="DM15" s="635"/>
      <c r="DN15" s="635"/>
      <c r="DO15" s="635"/>
      <c r="DP15" s="636"/>
      <c r="DQ15" s="640">
        <v>1235412</v>
      </c>
      <c r="DR15" s="635"/>
      <c r="DS15" s="635"/>
      <c r="DT15" s="635"/>
      <c r="DU15" s="635"/>
      <c r="DV15" s="635"/>
      <c r="DW15" s="635"/>
      <c r="DX15" s="635"/>
      <c r="DY15" s="635"/>
      <c r="DZ15" s="635"/>
      <c r="EA15" s="635"/>
      <c r="EB15" s="635"/>
      <c r="EC15" s="671"/>
    </row>
    <row r="16" spans="2:143" ht="11.25" customHeight="1" x14ac:dyDescent="0.15">
      <c r="B16" s="631" t="s">
        <v>250</v>
      </c>
      <c r="C16" s="632"/>
      <c r="D16" s="632"/>
      <c r="E16" s="632"/>
      <c r="F16" s="632"/>
      <c r="G16" s="632"/>
      <c r="H16" s="632"/>
      <c r="I16" s="632"/>
      <c r="J16" s="632"/>
      <c r="K16" s="632"/>
      <c r="L16" s="632"/>
      <c r="M16" s="632"/>
      <c r="N16" s="632"/>
      <c r="O16" s="632"/>
      <c r="P16" s="632"/>
      <c r="Q16" s="633"/>
      <c r="R16" s="634">
        <v>31384</v>
      </c>
      <c r="S16" s="635"/>
      <c r="T16" s="635"/>
      <c r="U16" s="635"/>
      <c r="V16" s="635"/>
      <c r="W16" s="635"/>
      <c r="X16" s="635"/>
      <c r="Y16" s="636"/>
      <c r="Z16" s="672">
        <v>0.1</v>
      </c>
      <c r="AA16" s="672"/>
      <c r="AB16" s="672"/>
      <c r="AC16" s="672"/>
      <c r="AD16" s="673">
        <v>31384</v>
      </c>
      <c r="AE16" s="673"/>
      <c r="AF16" s="673"/>
      <c r="AG16" s="673"/>
      <c r="AH16" s="673"/>
      <c r="AI16" s="673"/>
      <c r="AJ16" s="673"/>
      <c r="AK16" s="673"/>
      <c r="AL16" s="637">
        <v>0.3</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v>723475</v>
      </c>
      <c r="CS16" s="635"/>
      <c r="CT16" s="635"/>
      <c r="CU16" s="635"/>
      <c r="CV16" s="635"/>
      <c r="CW16" s="635"/>
      <c r="CX16" s="635"/>
      <c r="CY16" s="636"/>
      <c r="CZ16" s="672">
        <v>3.5</v>
      </c>
      <c r="DA16" s="672"/>
      <c r="DB16" s="672"/>
      <c r="DC16" s="672"/>
      <c r="DD16" s="640" t="s">
        <v>122</v>
      </c>
      <c r="DE16" s="635"/>
      <c r="DF16" s="635"/>
      <c r="DG16" s="635"/>
      <c r="DH16" s="635"/>
      <c r="DI16" s="635"/>
      <c r="DJ16" s="635"/>
      <c r="DK16" s="635"/>
      <c r="DL16" s="635"/>
      <c r="DM16" s="635"/>
      <c r="DN16" s="635"/>
      <c r="DO16" s="635"/>
      <c r="DP16" s="636"/>
      <c r="DQ16" s="640">
        <v>82487</v>
      </c>
      <c r="DR16" s="635"/>
      <c r="DS16" s="635"/>
      <c r="DT16" s="635"/>
      <c r="DU16" s="635"/>
      <c r="DV16" s="635"/>
      <c r="DW16" s="635"/>
      <c r="DX16" s="635"/>
      <c r="DY16" s="635"/>
      <c r="DZ16" s="635"/>
      <c r="EA16" s="635"/>
      <c r="EB16" s="635"/>
      <c r="EC16" s="671"/>
    </row>
    <row r="17" spans="2:133" ht="11.25" customHeight="1" x14ac:dyDescent="0.15">
      <c r="B17" s="631" t="s">
        <v>253</v>
      </c>
      <c r="C17" s="632"/>
      <c r="D17" s="632"/>
      <c r="E17" s="632"/>
      <c r="F17" s="632"/>
      <c r="G17" s="632"/>
      <c r="H17" s="632"/>
      <c r="I17" s="632"/>
      <c r="J17" s="632"/>
      <c r="K17" s="632"/>
      <c r="L17" s="632"/>
      <c r="M17" s="632"/>
      <c r="N17" s="632"/>
      <c r="O17" s="632"/>
      <c r="P17" s="632"/>
      <c r="Q17" s="633"/>
      <c r="R17" s="634">
        <v>71692</v>
      </c>
      <c r="S17" s="635"/>
      <c r="T17" s="635"/>
      <c r="U17" s="635"/>
      <c r="V17" s="635"/>
      <c r="W17" s="635"/>
      <c r="X17" s="635"/>
      <c r="Y17" s="636"/>
      <c r="Z17" s="672">
        <v>0.3</v>
      </c>
      <c r="AA17" s="672"/>
      <c r="AB17" s="672"/>
      <c r="AC17" s="672"/>
      <c r="AD17" s="673">
        <v>71692</v>
      </c>
      <c r="AE17" s="673"/>
      <c r="AF17" s="673"/>
      <c r="AG17" s="673"/>
      <c r="AH17" s="673"/>
      <c r="AI17" s="673"/>
      <c r="AJ17" s="673"/>
      <c r="AK17" s="673"/>
      <c r="AL17" s="637">
        <v>0.6</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2585567</v>
      </c>
      <c r="CS17" s="635"/>
      <c r="CT17" s="635"/>
      <c r="CU17" s="635"/>
      <c r="CV17" s="635"/>
      <c r="CW17" s="635"/>
      <c r="CX17" s="635"/>
      <c r="CY17" s="636"/>
      <c r="CZ17" s="672">
        <v>12.4</v>
      </c>
      <c r="DA17" s="672"/>
      <c r="DB17" s="672"/>
      <c r="DC17" s="672"/>
      <c r="DD17" s="640" t="s">
        <v>122</v>
      </c>
      <c r="DE17" s="635"/>
      <c r="DF17" s="635"/>
      <c r="DG17" s="635"/>
      <c r="DH17" s="635"/>
      <c r="DI17" s="635"/>
      <c r="DJ17" s="635"/>
      <c r="DK17" s="635"/>
      <c r="DL17" s="635"/>
      <c r="DM17" s="635"/>
      <c r="DN17" s="635"/>
      <c r="DO17" s="635"/>
      <c r="DP17" s="636"/>
      <c r="DQ17" s="640">
        <v>2567972</v>
      </c>
      <c r="DR17" s="635"/>
      <c r="DS17" s="635"/>
      <c r="DT17" s="635"/>
      <c r="DU17" s="635"/>
      <c r="DV17" s="635"/>
      <c r="DW17" s="635"/>
      <c r="DX17" s="635"/>
      <c r="DY17" s="635"/>
      <c r="DZ17" s="635"/>
      <c r="EA17" s="635"/>
      <c r="EB17" s="635"/>
      <c r="EC17" s="671"/>
    </row>
    <row r="18" spans="2:133" ht="11.25" customHeight="1" x14ac:dyDescent="0.15">
      <c r="B18" s="631" t="s">
        <v>256</v>
      </c>
      <c r="C18" s="632"/>
      <c r="D18" s="632"/>
      <c r="E18" s="632"/>
      <c r="F18" s="632"/>
      <c r="G18" s="632"/>
      <c r="H18" s="632"/>
      <c r="I18" s="632"/>
      <c r="J18" s="632"/>
      <c r="K18" s="632"/>
      <c r="L18" s="632"/>
      <c r="M18" s="632"/>
      <c r="N18" s="632"/>
      <c r="O18" s="632"/>
      <c r="P18" s="632"/>
      <c r="Q18" s="633"/>
      <c r="R18" s="634">
        <v>30125</v>
      </c>
      <c r="S18" s="635"/>
      <c r="T18" s="635"/>
      <c r="U18" s="635"/>
      <c r="V18" s="635"/>
      <c r="W18" s="635"/>
      <c r="X18" s="635"/>
      <c r="Y18" s="636"/>
      <c r="Z18" s="672">
        <v>0.1</v>
      </c>
      <c r="AA18" s="672"/>
      <c r="AB18" s="672"/>
      <c r="AC18" s="672"/>
      <c r="AD18" s="673">
        <v>30125</v>
      </c>
      <c r="AE18" s="673"/>
      <c r="AF18" s="673"/>
      <c r="AG18" s="673"/>
      <c r="AH18" s="673"/>
      <c r="AI18" s="673"/>
      <c r="AJ18" s="673"/>
      <c r="AK18" s="673"/>
      <c r="AL18" s="637">
        <v>0.2</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15">
      <c r="B19" s="631" t="s">
        <v>259</v>
      </c>
      <c r="C19" s="632"/>
      <c r="D19" s="632"/>
      <c r="E19" s="632"/>
      <c r="F19" s="632"/>
      <c r="G19" s="632"/>
      <c r="H19" s="632"/>
      <c r="I19" s="632"/>
      <c r="J19" s="632"/>
      <c r="K19" s="632"/>
      <c r="L19" s="632"/>
      <c r="M19" s="632"/>
      <c r="N19" s="632"/>
      <c r="O19" s="632"/>
      <c r="P19" s="632"/>
      <c r="Q19" s="633"/>
      <c r="R19" s="634">
        <v>18172</v>
      </c>
      <c r="S19" s="635"/>
      <c r="T19" s="635"/>
      <c r="U19" s="635"/>
      <c r="V19" s="635"/>
      <c r="W19" s="635"/>
      <c r="X19" s="635"/>
      <c r="Y19" s="636"/>
      <c r="Z19" s="672">
        <v>0.1</v>
      </c>
      <c r="AA19" s="672"/>
      <c r="AB19" s="672"/>
      <c r="AC19" s="672"/>
      <c r="AD19" s="673">
        <v>18172</v>
      </c>
      <c r="AE19" s="673"/>
      <c r="AF19" s="673"/>
      <c r="AG19" s="673"/>
      <c r="AH19" s="673"/>
      <c r="AI19" s="673"/>
      <c r="AJ19" s="673"/>
      <c r="AK19" s="673"/>
      <c r="AL19" s="637">
        <v>0.1</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7235</v>
      </c>
      <c r="BH19" s="635"/>
      <c r="BI19" s="635"/>
      <c r="BJ19" s="635"/>
      <c r="BK19" s="635"/>
      <c r="BL19" s="635"/>
      <c r="BM19" s="635"/>
      <c r="BN19" s="636"/>
      <c r="BO19" s="672">
        <v>0.2</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15">
      <c r="B20" s="701" t="s">
        <v>262</v>
      </c>
      <c r="C20" s="702"/>
      <c r="D20" s="702"/>
      <c r="E20" s="702"/>
      <c r="F20" s="702"/>
      <c r="G20" s="702"/>
      <c r="H20" s="702"/>
      <c r="I20" s="702"/>
      <c r="J20" s="702"/>
      <c r="K20" s="702"/>
      <c r="L20" s="702"/>
      <c r="M20" s="702"/>
      <c r="N20" s="702"/>
      <c r="O20" s="702"/>
      <c r="P20" s="702"/>
      <c r="Q20" s="703"/>
      <c r="R20" s="634">
        <v>11953</v>
      </c>
      <c r="S20" s="635"/>
      <c r="T20" s="635"/>
      <c r="U20" s="635"/>
      <c r="V20" s="635"/>
      <c r="W20" s="635"/>
      <c r="X20" s="635"/>
      <c r="Y20" s="636"/>
      <c r="Z20" s="672">
        <v>0.1</v>
      </c>
      <c r="AA20" s="672"/>
      <c r="AB20" s="672"/>
      <c r="AC20" s="672"/>
      <c r="AD20" s="673">
        <v>11953</v>
      </c>
      <c r="AE20" s="673"/>
      <c r="AF20" s="673"/>
      <c r="AG20" s="673"/>
      <c r="AH20" s="673"/>
      <c r="AI20" s="673"/>
      <c r="AJ20" s="673"/>
      <c r="AK20" s="673"/>
      <c r="AL20" s="637">
        <v>0.1</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7235</v>
      </c>
      <c r="BH20" s="635"/>
      <c r="BI20" s="635"/>
      <c r="BJ20" s="635"/>
      <c r="BK20" s="635"/>
      <c r="BL20" s="635"/>
      <c r="BM20" s="635"/>
      <c r="BN20" s="636"/>
      <c r="BO20" s="672">
        <v>0.2</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20803166</v>
      </c>
      <c r="CS20" s="635"/>
      <c r="CT20" s="635"/>
      <c r="CU20" s="635"/>
      <c r="CV20" s="635"/>
      <c r="CW20" s="635"/>
      <c r="CX20" s="635"/>
      <c r="CY20" s="636"/>
      <c r="CZ20" s="672">
        <v>100</v>
      </c>
      <c r="DA20" s="672"/>
      <c r="DB20" s="672"/>
      <c r="DC20" s="672"/>
      <c r="DD20" s="640">
        <v>1534188</v>
      </c>
      <c r="DE20" s="635"/>
      <c r="DF20" s="635"/>
      <c r="DG20" s="635"/>
      <c r="DH20" s="635"/>
      <c r="DI20" s="635"/>
      <c r="DJ20" s="635"/>
      <c r="DK20" s="635"/>
      <c r="DL20" s="635"/>
      <c r="DM20" s="635"/>
      <c r="DN20" s="635"/>
      <c r="DO20" s="635"/>
      <c r="DP20" s="636"/>
      <c r="DQ20" s="640">
        <v>14044619</v>
      </c>
      <c r="DR20" s="635"/>
      <c r="DS20" s="635"/>
      <c r="DT20" s="635"/>
      <c r="DU20" s="635"/>
      <c r="DV20" s="635"/>
      <c r="DW20" s="635"/>
      <c r="DX20" s="635"/>
      <c r="DY20" s="635"/>
      <c r="DZ20" s="635"/>
      <c r="EA20" s="635"/>
      <c r="EB20" s="635"/>
      <c r="EC20" s="671"/>
    </row>
    <row r="21" spans="2:133" ht="11.25" customHeight="1" x14ac:dyDescent="0.15">
      <c r="B21" s="631" t="s">
        <v>265</v>
      </c>
      <c r="C21" s="632"/>
      <c r="D21" s="632"/>
      <c r="E21" s="632"/>
      <c r="F21" s="632"/>
      <c r="G21" s="632"/>
      <c r="H21" s="632"/>
      <c r="I21" s="632"/>
      <c r="J21" s="632"/>
      <c r="K21" s="632"/>
      <c r="L21" s="632"/>
      <c r="M21" s="632"/>
      <c r="N21" s="632"/>
      <c r="O21" s="632"/>
      <c r="P21" s="632"/>
      <c r="Q21" s="633"/>
      <c r="R21" s="634">
        <v>8246349</v>
      </c>
      <c r="S21" s="635"/>
      <c r="T21" s="635"/>
      <c r="U21" s="635"/>
      <c r="V21" s="635"/>
      <c r="W21" s="635"/>
      <c r="X21" s="635"/>
      <c r="Y21" s="636"/>
      <c r="Z21" s="672">
        <v>38.5</v>
      </c>
      <c r="AA21" s="672"/>
      <c r="AB21" s="672"/>
      <c r="AC21" s="672"/>
      <c r="AD21" s="673">
        <v>7419562</v>
      </c>
      <c r="AE21" s="673"/>
      <c r="AF21" s="673"/>
      <c r="AG21" s="673"/>
      <c r="AH21" s="673"/>
      <c r="AI21" s="673"/>
      <c r="AJ21" s="673"/>
      <c r="AK21" s="673"/>
      <c r="AL21" s="637">
        <v>60.5</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v>7235</v>
      </c>
      <c r="BH21" s="635"/>
      <c r="BI21" s="635"/>
      <c r="BJ21" s="635"/>
      <c r="BK21" s="635"/>
      <c r="BL21" s="635"/>
      <c r="BM21" s="635"/>
      <c r="BN21" s="636"/>
      <c r="BO21" s="672">
        <v>0.2</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15">
      <c r="B22" s="631" t="s">
        <v>267</v>
      </c>
      <c r="C22" s="632"/>
      <c r="D22" s="632"/>
      <c r="E22" s="632"/>
      <c r="F22" s="632"/>
      <c r="G22" s="632"/>
      <c r="H22" s="632"/>
      <c r="I22" s="632"/>
      <c r="J22" s="632"/>
      <c r="K22" s="632"/>
      <c r="L22" s="632"/>
      <c r="M22" s="632"/>
      <c r="N22" s="632"/>
      <c r="O22" s="632"/>
      <c r="P22" s="632"/>
      <c r="Q22" s="633"/>
      <c r="R22" s="634">
        <v>7419562</v>
      </c>
      <c r="S22" s="635"/>
      <c r="T22" s="635"/>
      <c r="U22" s="635"/>
      <c r="V22" s="635"/>
      <c r="W22" s="635"/>
      <c r="X22" s="635"/>
      <c r="Y22" s="636"/>
      <c r="Z22" s="672">
        <v>34.6</v>
      </c>
      <c r="AA22" s="672"/>
      <c r="AB22" s="672"/>
      <c r="AC22" s="672"/>
      <c r="AD22" s="673">
        <v>7419562</v>
      </c>
      <c r="AE22" s="673"/>
      <c r="AF22" s="673"/>
      <c r="AG22" s="673"/>
      <c r="AH22" s="673"/>
      <c r="AI22" s="673"/>
      <c r="AJ22" s="673"/>
      <c r="AK22" s="673"/>
      <c r="AL22" s="637">
        <v>60.5</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15">
      <c r="B23" s="631" t="s">
        <v>270</v>
      </c>
      <c r="C23" s="632"/>
      <c r="D23" s="632"/>
      <c r="E23" s="632"/>
      <c r="F23" s="632"/>
      <c r="G23" s="632"/>
      <c r="H23" s="632"/>
      <c r="I23" s="632"/>
      <c r="J23" s="632"/>
      <c r="K23" s="632"/>
      <c r="L23" s="632"/>
      <c r="M23" s="632"/>
      <c r="N23" s="632"/>
      <c r="O23" s="632"/>
      <c r="P23" s="632"/>
      <c r="Q23" s="633"/>
      <c r="R23" s="634">
        <v>826787</v>
      </c>
      <c r="S23" s="635"/>
      <c r="T23" s="635"/>
      <c r="U23" s="635"/>
      <c r="V23" s="635"/>
      <c r="W23" s="635"/>
      <c r="X23" s="635"/>
      <c r="Y23" s="636"/>
      <c r="Z23" s="672">
        <v>3.9</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15">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9381536</v>
      </c>
      <c r="CS24" s="690"/>
      <c r="CT24" s="690"/>
      <c r="CU24" s="690"/>
      <c r="CV24" s="690"/>
      <c r="CW24" s="690"/>
      <c r="CX24" s="690"/>
      <c r="CY24" s="715"/>
      <c r="CZ24" s="716">
        <v>45.1</v>
      </c>
      <c r="DA24" s="698"/>
      <c r="DB24" s="698"/>
      <c r="DC24" s="718"/>
      <c r="DD24" s="714">
        <v>7075755</v>
      </c>
      <c r="DE24" s="690"/>
      <c r="DF24" s="690"/>
      <c r="DG24" s="690"/>
      <c r="DH24" s="690"/>
      <c r="DI24" s="690"/>
      <c r="DJ24" s="690"/>
      <c r="DK24" s="715"/>
      <c r="DL24" s="714">
        <v>6416950</v>
      </c>
      <c r="DM24" s="690"/>
      <c r="DN24" s="690"/>
      <c r="DO24" s="690"/>
      <c r="DP24" s="690"/>
      <c r="DQ24" s="690"/>
      <c r="DR24" s="690"/>
      <c r="DS24" s="690"/>
      <c r="DT24" s="690"/>
      <c r="DU24" s="690"/>
      <c r="DV24" s="715"/>
      <c r="DW24" s="716">
        <v>52.1</v>
      </c>
      <c r="DX24" s="698"/>
      <c r="DY24" s="698"/>
      <c r="DZ24" s="698"/>
      <c r="EA24" s="698"/>
      <c r="EB24" s="698"/>
      <c r="EC24" s="717"/>
    </row>
    <row r="25" spans="2:133" ht="11.25" customHeight="1" x14ac:dyDescent="0.15">
      <c r="B25" s="631" t="s">
        <v>280</v>
      </c>
      <c r="C25" s="632"/>
      <c r="D25" s="632"/>
      <c r="E25" s="632"/>
      <c r="F25" s="632"/>
      <c r="G25" s="632"/>
      <c r="H25" s="632"/>
      <c r="I25" s="632"/>
      <c r="J25" s="632"/>
      <c r="K25" s="632"/>
      <c r="L25" s="632"/>
      <c r="M25" s="632"/>
      <c r="N25" s="632"/>
      <c r="O25" s="632"/>
      <c r="P25" s="632"/>
      <c r="Q25" s="633"/>
      <c r="R25" s="634">
        <v>13079469</v>
      </c>
      <c r="S25" s="635"/>
      <c r="T25" s="635"/>
      <c r="U25" s="635"/>
      <c r="V25" s="635"/>
      <c r="W25" s="635"/>
      <c r="X25" s="635"/>
      <c r="Y25" s="636"/>
      <c r="Z25" s="672">
        <v>61</v>
      </c>
      <c r="AA25" s="672"/>
      <c r="AB25" s="672"/>
      <c r="AC25" s="672"/>
      <c r="AD25" s="673">
        <v>12252682</v>
      </c>
      <c r="AE25" s="673"/>
      <c r="AF25" s="673"/>
      <c r="AG25" s="673"/>
      <c r="AH25" s="673"/>
      <c r="AI25" s="673"/>
      <c r="AJ25" s="673"/>
      <c r="AK25" s="673"/>
      <c r="AL25" s="637">
        <v>99.9</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3608645</v>
      </c>
      <c r="CS25" s="647"/>
      <c r="CT25" s="647"/>
      <c r="CU25" s="647"/>
      <c r="CV25" s="647"/>
      <c r="CW25" s="647"/>
      <c r="CX25" s="647"/>
      <c r="CY25" s="648"/>
      <c r="CZ25" s="637">
        <v>17.3</v>
      </c>
      <c r="DA25" s="649"/>
      <c r="DB25" s="649"/>
      <c r="DC25" s="650"/>
      <c r="DD25" s="640">
        <v>3265302</v>
      </c>
      <c r="DE25" s="647"/>
      <c r="DF25" s="647"/>
      <c r="DG25" s="647"/>
      <c r="DH25" s="647"/>
      <c r="DI25" s="647"/>
      <c r="DJ25" s="647"/>
      <c r="DK25" s="648"/>
      <c r="DL25" s="640">
        <v>3143910</v>
      </c>
      <c r="DM25" s="647"/>
      <c r="DN25" s="647"/>
      <c r="DO25" s="647"/>
      <c r="DP25" s="647"/>
      <c r="DQ25" s="647"/>
      <c r="DR25" s="647"/>
      <c r="DS25" s="647"/>
      <c r="DT25" s="647"/>
      <c r="DU25" s="647"/>
      <c r="DV25" s="648"/>
      <c r="DW25" s="637">
        <v>25.5</v>
      </c>
      <c r="DX25" s="649"/>
      <c r="DY25" s="649"/>
      <c r="DZ25" s="649"/>
      <c r="EA25" s="649"/>
      <c r="EB25" s="649"/>
      <c r="EC25" s="661"/>
    </row>
    <row r="26" spans="2:133" ht="11.25" customHeight="1" x14ac:dyDescent="0.15">
      <c r="B26" s="631" t="s">
        <v>283</v>
      </c>
      <c r="C26" s="632"/>
      <c r="D26" s="632"/>
      <c r="E26" s="632"/>
      <c r="F26" s="632"/>
      <c r="G26" s="632"/>
      <c r="H26" s="632"/>
      <c r="I26" s="632"/>
      <c r="J26" s="632"/>
      <c r="K26" s="632"/>
      <c r="L26" s="632"/>
      <c r="M26" s="632"/>
      <c r="N26" s="632"/>
      <c r="O26" s="632"/>
      <c r="P26" s="632"/>
      <c r="Q26" s="633"/>
      <c r="R26" s="634">
        <v>2384</v>
      </c>
      <c r="S26" s="635"/>
      <c r="T26" s="635"/>
      <c r="U26" s="635"/>
      <c r="V26" s="635"/>
      <c r="W26" s="635"/>
      <c r="X26" s="635"/>
      <c r="Y26" s="636"/>
      <c r="Z26" s="672">
        <v>0</v>
      </c>
      <c r="AA26" s="672"/>
      <c r="AB26" s="672"/>
      <c r="AC26" s="672"/>
      <c r="AD26" s="673">
        <v>2384</v>
      </c>
      <c r="AE26" s="673"/>
      <c r="AF26" s="673"/>
      <c r="AG26" s="673"/>
      <c r="AH26" s="673"/>
      <c r="AI26" s="673"/>
      <c r="AJ26" s="673"/>
      <c r="AK26" s="673"/>
      <c r="AL26" s="637">
        <v>0</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2190936</v>
      </c>
      <c r="CS26" s="635"/>
      <c r="CT26" s="635"/>
      <c r="CU26" s="635"/>
      <c r="CV26" s="635"/>
      <c r="CW26" s="635"/>
      <c r="CX26" s="635"/>
      <c r="CY26" s="636"/>
      <c r="CZ26" s="637">
        <v>10.5</v>
      </c>
      <c r="DA26" s="649"/>
      <c r="DB26" s="649"/>
      <c r="DC26" s="650"/>
      <c r="DD26" s="640">
        <v>1962518</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15">
      <c r="B27" s="631" t="s">
        <v>286</v>
      </c>
      <c r="C27" s="632"/>
      <c r="D27" s="632"/>
      <c r="E27" s="632"/>
      <c r="F27" s="632"/>
      <c r="G27" s="632"/>
      <c r="H27" s="632"/>
      <c r="I27" s="632"/>
      <c r="J27" s="632"/>
      <c r="K27" s="632"/>
      <c r="L27" s="632"/>
      <c r="M27" s="632"/>
      <c r="N27" s="632"/>
      <c r="O27" s="632"/>
      <c r="P27" s="632"/>
      <c r="Q27" s="633"/>
      <c r="R27" s="634">
        <v>146846</v>
      </c>
      <c r="S27" s="635"/>
      <c r="T27" s="635"/>
      <c r="U27" s="635"/>
      <c r="V27" s="635"/>
      <c r="W27" s="635"/>
      <c r="X27" s="635"/>
      <c r="Y27" s="636"/>
      <c r="Z27" s="672">
        <v>0.7</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3720130</v>
      </c>
      <c r="BH27" s="635"/>
      <c r="BI27" s="635"/>
      <c r="BJ27" s="635"/>
      <c r="BK27" s="635"/>
      <c r="BL27" s="635"/>
      <c r="BM27" s="635"/>
      <c r="BN27" s="636"/>
      <c r="BO27" s="672">
        <v>100</v>
      </c>
      <c r="BP27" s="672"/>
      <c r="BQ27" s="672"/>
      <c r="BR27" s="672"/>
      <c r="BS27" s="673" t="s">
        <v>122</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3187324</v>
      </c>
      <c r="CS27" s="647"/>
      <c r="CT27" s="647"/>
      <c r="CU27" s="647"/>
      <c r="CV27" s="647"/>
      <c r="CW27" s="647"/>
      <c r="CX27" s="647"/>
      <c r="CY27" s="648"/>
      <c r="CZ27" s="637">
        <v>15.3</v>
      </c>
      <c r="DA27" s="649"/>
      <c r="DB27" s="649"/>
      <c r="DC27" s="650"/>
      <c r="DD27" s="640">
        <v>1242481</v>
      </c>
      <c r="DE27" s="647"/>
      <c r="DF27" s="647"/>
      <c r="DG27" s="647"/>
      <c r="DH27" s="647"/>
      <c r="DI27" s="647"/>
      <c r="DJ27" s="647"/>
      <c r="DK27" s="648"/>
      <c r="DL27" s="640">
        <v>705068</v>
      </c>
      <c r="DM27" s="647"/>
      <c r="DN27" s="647"/>
      <c r="DO27" s="647"/>
      <c r="DP27" s="647"/>
      <c r="DQ27" s="647"/>
      <c r="DR27" s="647"/>
      <c r="DS27" s="647"/>
      <c r="DT27" s="647"/>
      <c r="DU27" s="647"/>
      <c r="DV27" s="648"/>
      <c r="DW27" s="637">
        <v>5.7</v>
      </c>
      <c r="DX27" s="649"/>
      <c r="DY27" s="649"/>
      <c r="DZ27" s="649"/>
      <c r="EA27" s="649"/>
      <c r="EB27" s="649"/>
      <c r="EC27" s="661"/>
    </row>
    <row r="28" spans="2:133" ht="11.25" customHeight="1" x14ac:dyDescent="0.15">
      <c r="B28" s="631" t="s">
        <v>289</v>
      </c>
      <c r="C28" s="632"/>
      <c r="D28" s="632"/>
      <c r="E28" s="632"/>
      <c r="F28" s="632"/>
      <c r="G28" s="632"/>
      <c r="H28" s="632"/>
      <c r="I28" s="632"/>
      <c r="J28" s="632"/>
      <c r="K28" s="632"/>
      <c r="L28" s="632"/>
      <c r="M28" s="632"/>
      <c r="N28" s="632"/>
      <c r="O28" s="632"/>
      <c r="P28" s="632"/>
      <c r="Q28" s="633"/>
      <c r="R28" s="634">
        <v>226846</v>
      </c>
      <c r="S28" s="635"/>
      <c r="T28" s="635"/>
      <c r="U28" s="635"/>
      <c r="V28" s="635"/>
      <c r="W28" s="635"/>
      <c r="X28" s="635"/>
      <c r="Y28" s="636"/>
      <c r="Z28" s="672">
        <v>1.1000000000000001</v>
      </c>
      <c r="AA28" s="672"/>
      <c r="AB28" s="672"/>
      <c r="AC28" s="672"/>
      <c r="AD28" s="673" t="s">
        <v>122</v>
      </c>
      <c r="AE28" s="673"/>
      <c r="AF28" s="673"/>
      <c r="AG28" s="673"/>
      <c r="AH28" s="673"/>
      <c r="AI28" s="673"/>
      <c r="AJ28" s="673"/>
      <c r="AK28" s="673"/>
      <c r="AL28" s="637" t="s">
        <v>122</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2585567</v>
      </c>
      <c r="CS28" s="635"/>
      <c r="CT28" s="635"/>
      <c r="CU28" s="635"/>
      <c r="CV28" s="635"/>
      <c r="CW28" s="635"/>
      <c r="CX28" s="635"/>
      <c r="CY28" s="636"/>
      <c r="CZ28" s="637">
        <v>12.4</v>
      </c>
      <c r="DA28" s="649"/>
      <c r="DB28" s="649"/>
      <c r="DC28" s="650"/>
      <c r="DD28" s="640">
        <v>2567972</v>
      </c>
      <c r="DE28" s="635"/>
      <c r="DF28" s="635"/>
      <c r="DG28" s="635"/>
      <c r="DH28" s="635"/>
      <c r="DI28" s="635"/>
      <c r="DJ28" s="635"/>
      <c r="DK28" s="636"/>
      <c r="DL28" s="640">
        <v>2567972</v>
      </c>
      <c r="DM28" s="635"/>
      <c r="DN28" s="635"/>
      <c r="DO28" s="635"/>
      <c r="DP28" s="635"/>
      <c r="DQ28" s="635"/>
      <c r="DR28" s="635"/>
      <c r="DS28" s="635"/>
      <c r="DT28" s="635"/>
      <c r="DU28" s="635"/>
      <c r="DV28" s="636"/>
      <c r="DW28" s="637">
        <v>20.8</v>
      </c>
      <c r="DX28" s="649"/>
      <c r="DY28" s="649"/>
      <c r="DZ28" s="649"/>
      <c r="EA28" s="649"/>
      <c r="EB28" s="649"/>
      <c r="EC28" s="661"/>
    </row>
    <row r="29" spans="2:133" ht="11.25" customHeight="1" x14ac:dyDescent="0.15">
      <c r="B29" s="631" t="s">
        <v>291</v>
      </c>
      <c r="C29" s="632"/>
      <c r="D29" s="632"/>
      <c r="E29" s="632"/>
      <c r="F29" s="632"/>
      <c r="G29" s="632"/>
      <c r="H29" s="632"/>
      <c r="I29" s="632"/>
      <c r="J29" s="632"/>
      <c r="K29" s="632"/>
      <c r="L29" s="632"/>
      <c r="M29" s="632"/>
      <c r="N29" s="632"/>
      <c r="O29" s="632"/>
      <c r="P29" s="632"/>
      <c r="Q29" s="633"/>
      <c r="R29" s="634">
        <v>78959</v>
      </c>
      <c r="S29" s="635"/>
      <c r="T29" s="635"/>
      <c r="U29" s="635"/>
      <c r="V29" s="635"/>
      <c r="W29" s="635"/>
      <c r="X29" s="635"/>
      <c r="Y29" s="636"/>
      <c r="Z29" s="672">
        <v>0.4</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2585204</v>
      </c>
      <c r="CS29" s="647"/>
      <c r="CT29" s="647"/>
      <c r="CU29" s="647"/>
      <c r="CV29" s="647"/>
      <c r="CW29" s="647"/>
      <c r="CX29" s="647"/>
      <c r="CY29" s="648"/>
      <c r="CZ29" s="637">
        <v>12.4</v>
      </c>
      <c r="DA29" s="649"/>
      <c r="DB29" s="649"/>
      <c r="DC29" s="650"/>
      <c r="DD29" s="640">
        <v>2567609</v>
      </c>
      <c r="DE29" s="647"/>
      <c r="DF29" s="647"/>
      <c r="DG29" s="647"/>
      <c r="DH29" s="647"/>
      <c r="DI29" s="647"/>
      <c r="DJ29" s="647"/>
      <c r="DK29" s="648"/>
      <c r="DL29" s="640">
        <v>2567609</v>
      </c>
      <c r="DM29" s="647"/>
      <c r="DN29" s="647"/>
      <c r="DO29" s="647"/>
      <c r="DP29" s="647"/>
      <c r="DQ29" s="647"/>
      <c r="DR29" s="647"/>
      <c r="DS29" s="647"/>
      <c r="DT29" s="647"/>
      <c r="DU29" s="647"/>
      <c r="DV29" s="648"/>
      <c r="DW29" s="637">
        <v>20.8</v>
      </c>
      <c r="DX29" s="649"/>
      <c r="DY29" s="649"/>
      <c r="DZ29" s="649"/>
      <c r="EA29" s="649"/>
      <c r="EB29" s="649"/>
      <c r="EC29" s="661"/>
    </row>
    <row r="30" spans="2:133" ht="11.25" customHeight="1" x14ac:dyDescent="0.15">
      <c r="B30" s="631" t="s">
        <v>293</v>
      </c>
      <c r="C30" s="632"/>
      <c r="D30" s="632"/>
      <c r="E30" s="632"/>
      <c r="F30" s="632"/>
      <c r="G30" s="632"/>
      <c r="H30" s="632"/>
      <c r="I30" s="632"/>
      <c r="J30" s="632"/>
      <c r="K30" s="632"/>
      <c r="L30" s="632"/>
      <c r="M30" s="632"/>
      <c r="N30" s="632"/>
      <c r="O30" s="632"/>
      <c r="P30" s="632"/>
      <c r="Q30" s="633"/>
      <c r="R30" s="634">
        <v>2421943</v>
      </c>
      <c r="S30" s="635"/>
      <c r="T30" s="635"/>
      <c r="U30" s="635"/>
      <c r="V30" s="635"/>
      <c r="W30" s="635"/>
      <c r="X30" s="635"/>
      <c r="Y30" s="636"/>
      <c r="Z30" s="672">
        <v>11.3</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4"/>
      <c r="BI30" s="704"/>
      <c r="BJ30" s="704"/>
      <c r="BK30" s="704"/>
      <c r="BL30" s="704"/>
      <c r="BM30" s="704"/>
      <c r="BN30" s="704"/>
      <c r="BO30" s="704"/>
      <c r="BP30" s="704"/>
      <c r="BQ30" s="705"/>
      <c r="BR30" s="686" t="s">
        <v>295</v>
      </c>
      <c r="BS30" s="704"/>
      <c r="BT30" s="704"/>
      <c r="BU30" s="704"/>
      <c r="BV30" s="704"/>
      <c r="BW30" s="704"/>
      <c r="BX30" s="704"/>
      <c r="BY30" s="704"/>
      <c r="BZ30" s="704"/>
      <c r="CA30" s="704"/>
      <c r="CB30" s="705"/>
      <c r="CD30" s="655"/>
      <c r="CE30" s="656"/>
      <c r="CF30" s="631" t="s">
        <v>296</v>
      </c>
      <c r="CG30" s="632"/>
      <c r="CH30" s="632"/>
      <c r="CI30" s="632"/>
      <c r="CJ30" s="632"/>
      <c r="CK30" s="632"/>
      <c r="CL30" s="632"/>
      <c r="CM30" s="632"/>
      <c r="CN30" s="632"/>
      <c r="CO30" s="632"/>
      <c r="CP30" s="632"/>
      <c r="CQ30" s="633"/>
      <c r="CR30" s="634">
        <v>2509117</v>
      </c>
      <c r="CS30" s="635"/>
      <c r="CT30" s="635"/>
      <c r="CU30" s="635"/>
      <c r="CV30" s="635"/>
      <c r="CW30" s="635"/>
      <c r="CX30" s="635"/>
      <c r="CY30" s="636"/>
      <c r="CZ30" s="637">
        <v>12.1</v>
      </c>
      <c r="DA30" s="649"/>
      <c r="DB30" s="649"/>
      <c r="DC30" s="650"/>
      <c r="DD30" s="640">
        <v>2493515</v>
      </c>
      <c r="DE30" s="635"/>
      <c r="DF30" s="635"/>
      <c r="DG30" s="635"/>
      <c r="DH30" s="635"/>
      <c r="DI30" s="635"/>
      <c r="DJ30" s="635"/>
      <c r="DK30" s="636"/>
      <c r="DL30" s="640">
        <v>2493515</v>
      </c>
      <c r="DM30" s="635"/>
      <c r="DN30" s="635"/>
      <c r="DO30" s="635"/>
      <c r="DP30" s="635"/>
      <c r="DQ30" s="635"/>
      <c r="DR30" s="635"/>
      <c r="DS30" s="635"/>
      <c r="DT30" s="635"/>
      <c r="DU30" s="635"/>
      <c r="DV30" s="636"/>
      <c r="DW30" s="637">
        <v>20.2</v>
      </c>
      <c r="DX30" s="649"/>
      <c r="DY30" s="649"/>
      <c r="DZ30" s="649"/>
      <c r="EA30" s="649"/>
      <c r="EB30" s="649"/>
      <c r="EC30" s="661"/>
    </row>
    <row r="31" spans="2:133" ht="11.25" customHeight="1" x14ac:dyDescent="0.15">
      <c r="B31" s="701" t="s">
        <v>297</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6" t="s">
        <v>298</v>
      </c>
      <c r="AQ31" s="707"/>
      <c r="AR31" s="707"/>
      <c r="AS31" s="707"/>
      <c r="AT31" s="708" t="s">
        <v>299</v>
      </c>
      <c r="AU31" s="212"/>
      <c r="AV31" s="212"/>
      <c r="AW31" s="212"/>
      <c r="AX31" s="692" t="s">
        <v>177</v>
      </c>
      <c r="AY31" s="693"/>
      <c r="AZ31" s="693"/>
      <c r="BA31" s="693"/>
      <c r="BB31" s="693"/>
      <c r="BC31" s="693"/>
      <c r="BD31" s="693"/>
      <c r="BE31" s="693"/>
      <c r="BF31" s="694"/>
      <c r="BG31" s="696">
        <v>99.3</v>
      </c>
      <c r="BH31" s="697"/>
      <c r="BI31" s="697"/>
      <c r="BJ31" s="697"/>
      <c r="BK31" s="697"/>
      <c r="BL31" s="697"/>
      <c r="BM31" s="698">
        <v>96.8</v>
      </c>
      <c r="BN31" s="697"/>
      <c r="BO31" s="697"/>
      <c r="BP31" s="697"/>
      <c r="BQ31" s="699"/>
      <c r="BR31" s="696">
        <v>99.3</v>
      </c>
      <c r="BS31" s="697"/>
      <c r="BT31" s="697"/>
      <c r="BU31" s="697"/>
      <c r="BV31" s="697"/>
      <c r="BW31" s="697"/>
      <c r="BX31" s="698">
        <v>96.7</v>
      </c>
      <c r="BY31" s="697"/>
      <c r="BZ31" s="697"/>
      <c r="CA31" s="697"/>
      <c r="CB31" s="699"/>
      <c r="CD31" s="655"/>
      <c r="CE31" s="656"/>
      <c r="CF31" s="631" t="s">
        <v>300</v>
      </c>
      <c r="CG31" s="632"/>
      <c r="CH31" s="632"/>
      <c r="CI31" s="632"/>
      <c r="CJ31" s="632"/>
      <c r="CK31" s="632"/>
      <c r="CL31" s="632"/>
      <c r="CM31" s="632"/>
      <c r="CN31" s="632"/>
      <c r="CO31" s="632"/>
      <c r="CP31" s="632"/>
      <c r="CQ31" s="633"/>
      <c r="CR31" s="634">
        <v>76087</v>
      </c>
      <c r="CS31" s="647"/>
      <c r="CT31" s="647"/>
      <c r="CU31" s="647"/>
      <c r="CV31" s="647"/>
      <c r="CW31" s="647"/>
      <c r="CX31" s="647"/>
      <c r="CY31" s="648"/>
      <c r="CZ31" s="637">
        <v>0.4</v>
      </c>
      <c r="DA31" s="649"/>
      <c r="DB31" s="649"/>
      <c r="DC31" s="650"/>
      <c r="DD31" s="640">
        <v>74094</v>
      </c>
      <c r="DE31" s="647"/>
      <c r="DF31" s="647"/>
      <c r="DG31" s="647"/>
      <c r="DH31" s="647"/>
      <c r="DI31" s="647"/>
      <c r="DJ31" s="647"/>
      <c r="DK31" s="648"/>
      <c r="DL31" s="640">
        <v>74094</v>
      </c>
      <c r="DM31" s="647"/>
      <c r="DN31" s="647"/>
      <c r="DO31" s="647"/>
      <c r="DP31" s="647"/>
      <c r="DQ31" s="647"/>
      <c r="DR31" s="647"/>
      <c r="DS31" s="647"/>
      <c r="DT31" s="647"/>
      <c r="DU31" s="647"/>
      <c r="DV31" s="648"/>
      <c r="DW31" s="637">
        <v>0.6</v>
      </c>
      <c r="DX31" s="649"/>
      <c r="DY31" s="649"/>
      <c r="DZ31" s="649"/>
      <c r="EA31" s="649"/>
      <c r="EB31" s="649"/>
      <c r="EC31" s="661"/>
    </row>
    <row r="32" spans="2:133" ht="11.25" customHeight="1" x14ac:dyDescent="0.15">
      <c r="B32" s="631" t="s">
        <v>301</v>
      </c>
      <c r="C32" s="632"/>
      <c r="D32" s="632"/>
      <c r="E32" s="632"/>
      <c r="F32" s="632"/>
      <c r="G32" s="632"/>
      <c r="H32" s="632"/>
      <c r="I32" s="632"/>
      <c r="J32" s="632"/>
      <c r="K32" s="632"/>
      <c r="L32" s="632"/>
      <c r="M32" s="632"/>
      <c r="N32" s="632"/>
      <c r="O32" s="632"/>
      <c r="P32" s="632"/>
      <c r="Q32" s="633"/>
      <c r="R32" s="634">
        <v>1908974</v>
      </c>
      <c r="S32" s="635"/>
      <c r="T32" s="635"/>
      <c r="U32" s="635"/>
      <c r="V32" s="635"/>
      <c r="W32" s="635"/>
      <c r="X32" s="635"/>
      <c r="Y32" s="636"/>
      <c r="Z32" s="672">
        <v>8.9</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302</v>
      </c>
      <c r="AX32" s="631" t="s">
        <v>303</v>
      </c>
      <c r="AY32" s="632"/>
      <c r="AZ32" s="632"/>
      <c r="BA32" s="632"/>
      <c r="BB32" s="632"/>
      <c r="BC32" s="632"/>
      <c r="BD32" s="632"/>
      <c r="BE32" s="632"/>
      <c r="BF32" s="633"/>
      <c r="BG32" s="700">
        <v>99.3</v>
      </c>
      <c r="BH32" s="647"/>
      <c r="BI32" s="647"/>
      <c r="BJ32" s="647"/>
      <c r="BK32" s="647"/>
      <c r="BL32" s="647"/>
      <c r="BM32" s="638">
        <v>96.7</v>
      </c>
      <c r="BN32" s="647"/>
      <c r="BO32" s="647"/>
      <c r="BP32" s="647"/>
      <c r="BQ32" s="670"/>
      <c r="BR32" s="700">
        <v>99.2</v>
      </c>
      <c r="BS32" s="647"/>
      <c r="BT32" s="647"/>
      <c r="BU32" s="647"/>
      <c r="BV32" s="647"/>
      <c r="BW32" s="647"/>
      <c r="BX32" s="638">
        <v>96.3</v>
      </c>
      <c r="BY32" s="647"/>
      <c r="BZ32" s="647"/>
      <c r="CA32" s="647"/>
      <c r="CB32" s="670"/>
      <c r="CD32" s="657"/>
      <c r="CE32" s="658"/>
      <c r="CF32" s="631" t="s">
        <v>304</v>
      </c>
      <c r="CG32" s="632"/>
      <c r="CH32" s="632"/>
      <c r="CI32" s="632"/>
      <c r="CJ32" s="632"/>
      <c r="CK32" s="632"/>
      <c r="CL32" s="632"/>
      <c r="CM32" s="632"/>
      <c r="CN32" s="632"/>
      <c r="CO32" s="632"/>
      <c r="CP32" s="632"/>
      <c r="CQ32" s="633"/>
      <c r="CR32" s="634">
        <v>363</v>
      </c>
      <c r="CS32" s="635"/>
      <c r="CT32" s="635"/>
      <c r="CU32" s="635"/>
      <c r="CV32" s="635"/>
      <c r="CW32" s="635"/>
      <c r="CX32" s="635"/>
      <c r="CY32" s="636"/>
      <c r="CZ32" s="637">
        <v>0</v>
      </c>
      <c r="DA32" s="649"/>
      <c r="DB32" s="649"/>
      <c r="DC32" s="650"/>
      <c r="DD32" s="640">
        <v>363</v>
      </c>
      <c r="DE32" s="635"/>
      <c r="DF32" s="635"/>
      <c r="DG32" s="635"/>
      <c r="DH32" s="635"/>
      <c r="DI32" s="635"/>
      <c r="DJ32" s="635"/>
      <c r="DK32" s="636"/>
      <c r="DL32" s="640">
        <v>363</v>
      </c>
      <c r="DM32" s="635"/>
      <c r="DN32" s="635"/>
      <c r="DO32" s="635"/>
      <c r="DP32" s="635"/>
      <c r="DQ32" s="635"/>
      <c r="DR32" s="635"/>
      <c r="DS32" s="635"/>
      <c r="DT32" s="635"/>
      <c r="DU32" s="635"/>
      <c r="DV32" s="636"/>
      <c r="DW32" s="637">
        <v>0</v>
      </c>
      <c r="DX32" s="649"/>
      <c r="DY32" s="649"/>
      <c r="DZ32" s="649"/>
      <c r="EA32" s="649"/>
      <c r="EB32" s="649"/>
      <c r="EC32" s="661"/>
    </row>
    <row r="33" spans="2:133" ht="11.25" customHeight="1" x14ac:dyDescent="0.15">
      <c r="B33" s="631" t="s">
        <v>305</v>
      </c>
      <c r="C33" s="632"/>
      <c r="D33" s="632"/>
      <c r="E33" s="632"/>
      <c r="F33" s="632"/>
      <c r="G33" s="632"/>
      <c r="H33" s="632"/>
      <c r="I33" s="632"/>
      <c r="J33" s="632"/>
      <c r="K33" s="632"/>
      <c r="L33" s="632"/>
      <c r="M33" s="632"/>
      <c r="N33" s="632"/>
      <c r="O33" s="632"/>
      <c r="P33" s="632"/>
      <c r="Q33" s="633"/>
      <c r="R33" s="634">
        <v>89901</v>
      </c>
      <c r="S33" s="635"/>
      <c r="T33" s="635"/>
      <c r="U33" s="635"/>
      <c r="V33" s="635"/>
      <c r="W33" s="635"/>
      <c r="X33" s="635"/>
      <c r="Y33" s="636"/>
      <c r="Z33" s="672">
        <v>0.4</v>
      </c>
      <c r="AA33" s="672"/>
      <c r="AB33" s="672"/>
      <c r="AC33" s="672"/>
      <c r="AD33" s="673">
        <v>10426</v>
      </c>
      <c r="AE33" s="673"/>
      <c r="AF33" s="673"/>
      <c r="AG33" s="673"/>
      <c r="AH33" s="673"/>
      <c r="AI33" s="673"/>
      <c r="AJ33" s="673"/>
      <c r="AK33" s="673"/>
      <c r="AL33" s="637">
        <v>0.1</v>
      </c>
      <c r="AM33" s="638"/>
      <c r="AN33" s="638"/>
      <c r="AO33" s="674"/>
      <c r="AP33" s="677"/>
      <c r="AQ33" s="678"/>
      <c r="AR33" s="678"/>
      <c r="AS33" s="678"/>
      <c r="AT33" s="710"/>
      <c r="AU33" s="213"/>
      <c r="AV33" s="213"/>
      <c r="AW33" s="213"/>
      <c r="AX33" s="615" t="s">
        <v>306</v>
      </c>
      <c r="AY33" s="616"/>
      <c r="AZ33" s="616"/>
      <c r="BA33" s="616"/>
      <c r="BB33" s="616"/>
      <c r="BC33" s="616"/>
      <c r="BD33" s="616"/>
      <c r="BE33" s="616"/>
      <c r="BF33" s="617"/>
      <c r="BG33" s="695">
        <v>99.2</v>
      </c>
      <c r="BH33" s="619"/>
      <c r="BI33" s="619"/>
      <c r="BJ33" s="619"/>
      <c r="BK33" s="619"/>
      <c r="BL33" s="619"/>
      <c r="BM33" s="665">
        <v>96.6</v>
      </c>
      <c r="BN33" s="619"/>
      <c r="BO33" s="619"/>
      <c r="BP33" s="619"/>
      <c r="BQ33" s="682"/>
      <c r="BR33" s="695">
        <v>99.2</v>
      </c>
      <c r="BS33" s="619"/>
      <c r="BT33" s="619"/>
      <c r="BU33" s="619"/>
      <c r="BV33" s="619"/>
      <c r="BW33" s="619"/>
      <c r="BX33" s="665">
        <v>96.5</v>
      </c>
      <c r="BY33" s="619"/>
      <c r="BZ33" s="619"/>
      <c r="CA33" s="619"/>
      <c r="CB33" s="682"/>
      <c r="CD33" s="631" t="s">
        <v>307</v>
      </c>
      <c r="CE33" s="632"/>
      <c r="CF33" s="632"/>
      <c r="CG33" s="632"/>
      <c r="CH33" s="632"/>
      <c r="CI33" s="632"/>
      <c r="CJ33" s="632"/>
      <c r="CK33" s="632"/>
      <c r="CL33" s="632"/>
      <c r="CM33" s="632"/>
      <c r="CN33" s="632"/>
      <c r="CO33" s="632"/>
      <c r="CP33" s="632"/>
      <c r="CQ33" s="633"/>
      <c r="CR33" s="634">
        <v>9163967</v>
      </c>
      <c r="CS33" s="647"/>
      <c r="CT33" s="647"/>
      <c r="CU33" s="647"/>
      <c r="CV33" s="647"/>
      <c r="CW33" s="647"/>
      <c r="CX33" s="647"/>
      <c r="CY33" s="648"/>
      <c r="CZ33" s="637">
        <v>44.1</v>
      </c>
      <c r="DA33" s="649"/>
      <c r="DB33" s="649"/>
      <c r="DC33" s="650"/>
      <c r="DD33" s="640">
        <v>6729653</v>
      </c>
      <c r="DE33" s="647"/>
      <c r="DF33" s="647"/>
      <c r="DG33" s="647"/>
      <c r="DH33" s="647"/>
      <c r="DI33" s="647"/>
      <c r="DJ33" s="647"/>
      <c r="DK33" s="648"/>
      <c r="DL33" s="640">
        <v>4929627</v>
      </c>
      <c r="DM33" s="647"/>
      <c r="DN33" s="647"/>
      <c r="DO33" s="647"/>
      <c r="DP33" s="647"/>
      <c r="DQ33" s="647"/>
      <c r="DR33" s="647"/>
      <c r="DS33" s="647"/>
      <c r="DT33" s="647"/>
      <c r="DU33" s="647"/>
      <c r="DV33" s="648"/>
      <c r="DW33" s="637">
        <v>40</v>
      </c>
      <c r="DX33" s="649"/>
      <c r="DY33" s="649"/>
      <c r="DZ33" s="649"/>
      <c r="EA33" s="649"/>
      <c r="EB33" s="649"/>
      <c r="EC33" s="661"/>
    </row>
    <row r="34" spans="2:133" ht="11.25" customHeight="1" x14ac:dyDescent="0.15">
      <c r="B34" s="631" t="s">
        <v>308</v>
      </c>
      <c r="C34" s="632"/>
      <c r="D34" s="632"/>
      <c r="E34" s="632"/>
      <c r="F34" s="632"/>
      <c r="G34" s="632"/>
      <c r="H34" s="632"/>
      <c r="I34" s="632"/>
      <c r="J34" s="632"/>
      <c r="K34" s="632"/>
      <c r="L34" s="632"/>
      <c r="M34" s="632"/>
      <c r="N34" s="632"/>
      <c r="O34" s="632"/>
      <c r="P34" s="632"/>
      <c r="Q34" s="633"/>
      <c r="R34" s="634">
        <v>509496</v>
      </c>
      <c r="S34" s="635"/>
      <c r="T34" s="635"/>
      <c r="U34" s="635"/>
      <c r="V34" s="635"/>
      <c r="W34" s="635"/>
      <c r="X34" s="635"/>
      <c r="Y34" s="636"/>
      <c r="Z34" s="672">
        <v>2.4</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309</v>
      </c>
      <c r="CE34" s="632"/>
      <c r="CF34" s="632"/>
      <c r="CG34" s="632"/>
      <c r="CH34" s="632"/>
      <c r="CI34" s="632"/>
      <c r="CJ34" s="632"/>
      <c r="CK34" s="632"/>
      <c r="CL34" s="632"/>
      <c r="CM34" s="632"/>
      <c r="CN34" s="632"/>
      <c r="CO34" s="632"/>
      <c r="CP34" s="632"/>
      <c r="CQ34" s="633"/>
      <c r="CR34" s="634">
        <v>3058225</v>
      </c>
      <c r="CS34" s="635"/>
      <c r="CT34" s="635"/>
      <c r="CU34" s="635"/>
      <c r="CV34" s="635"/>
      <c r="CW34" s="635"/>
      <c r="CX34" s="635"/>
      <c r="CY34" s="636"/>
      <c r="CZ34" s="637">
        <v>14.7</v>
      </c>
      <c r="DA34" s="649"/>
      <c r="DB34" s="649"/>
      <c r="DC34" s="650"/>
      <c r="DD34" s="640">
        <v>2348682</v>
      </c>
      <c r="DE34" s="635"/>
      <c r="DF34" s="635"/>
      <c r="DG34" s="635"/>
      <c r="DH34" s="635"/>
      <c r="DI34" s="635"/>
      <c r="DJ34" s="635"/>
      <c r="DK34" s="636"/>
      <c r="DL34" s="640">
        <v>1979505</v>
      </c>
      <c r="DM34" s="635"/>
      <c r="DN34" s="635"/>
      <c r="DO34" s="635"/>
      <c r="DP34" s="635"/>
      <c r="DQ34" s="635"/>
      <c r="DR34" s="635"/>
      <c r="DS34" s="635"/>
      <c r="DT34" s="635"/>
      <c r="DU34" s="635"/>
      <c r="DV34" s="636"/>
      <c r="DW34" s="637">
        <v>16.100000000000001</v>
      </c>
      <c r="DX34" s="649"/>
      <c r="DY34" s="649"/>
      <c r="DZ34" s="649"/>
      <c r="EA34" s="649"/>
      <c r="EB34" s="649"/>
      <c r="EC34" s="661"/>
    </row>
    <row r="35" spans="2:133" ht="11.25" customHeight="1" x14ac:dyDescent="0.15">
      <c r="B35" s="631" t="s">
        <v>310</v>
      </c>
      <c r="C35" s="632"/>
      <c r="D35" s="632"/>
      <c r="E35" s="632"/>
      <c r="F35" s="632"/>
      <c r="G35" s="632"/>
      <c r="H35" s="632"/>
      <c r="I35" s="632"/>
      <c r="J35" s="632"/>
      <c r="K35" s="632"/>
      <c r="L35" s="632"/>
      <c r="M35" s="632"/>
      <c r="N35" s="632"/>
      <c r="O35" s="632"/>
      <c r="P35" s="632"/>
      <c r="Q35" s="633"/>
      <c r="R35" s="634">
        <v>1003634</v>
      </c>
      <c r="S35" s="635"/>
      <c r="T35" s="635"/>
      <c r="U35" s="635"/>
      <c r="V35" s="635"/>
      <c r="W35" s="635"/>
      <c r="X35" s="635"/>
      <c r="Y35" s="636"/>
      <c r="Z35" s="672">
        <v>4.7</v>
      </c>
      <c r="AA35" s="672"/>
      <c r="AB35" s="672"/>
      <c r="AC35" s="672"/>
      <c r="AD35" s="673" t="s">
        <v>122</v>
      </c>
      <c r="AE35" s="673"/>
      <c r="AF35" s="673"/>
      <c r="AG35" s="673"/>
      <c r="AH35" s="673"/>
      <c r="AI35" s="673"/>
      <c r="AJ35" s="673"/>
      <c r="AK35" s="673"/>
      <c r="AL35" s="637" t="s">
        <v>122</v>
      </c>
      <c r="AM35" s="638"/>
      <c r="AN35" s="638"/>
      <c r="AO35" s="674"/>
      <c r="AP35" s="216"/>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513556</v>
      </c>
      <c r="CS35" s="647"/>
      <c r="CT35" s="647"/>
      <c r="CU35" s="647"/>
      <c r="CV35" s="647"/>
      <c r="CW35" s="647"/>
      <c r="CX35" s="647"/>
      <c r="CY35" s="648"/>
      <c r="CZ35" s="637">
        <v>2.5</v>
      </c>
      <c r="DA35" s="649"/>
      <c r="DB35" s="649"/>
      <c r="DC35" s="650"/>
      <c r="DD35" s="640">
        <v>341919</v>
      </c>
      <c r="DE35" s="647"/>
      <c r="DF35" s="647"/>
      <c r="DG35" s="647"/>
      <c r="DH35" s="647"/>
      <c r="DI35" s="647"/>
      <c r="DJ35" s="647"/>
      <c r="DK35" s="648"/>
      <c r="DL35" s="640">
        <v>325610</v>
      </c>
      <c r="DM35" s="647"/>
      <c r="DN35" s="647"/>
      <c r="DO35" s="647"/>
      <c r="DP35" s="647"/>
      <c r="DQ35" s="647"/>
      <c r="DR35" s="647"/>
      <c r="DS35" s="647"/>
      <c r="DT35" s="647"/>
      <c r="DU35" s="647"/>
      <c r="DV35" s="648"/>
      <c r="DW35" s="637">
        <v>2.6</v>
      </c>
      <c r="DX35" s="649"/>
      <c r="DY35" s="649"/>
      <c r="DZ35" s="649"/>
      <c r="EA35" s="649"/>
      <c r="EB35" s="649"/>
      <c r="EC35" s="661"/>
    </row>
    <row r="36" spans="2:133" ht="11.25" customHeight="1" x14ac:dyDescent="0.15">
      <c r="B36" s="631" t="s">
        <v>314</v>
      </c>
      <c r="C36" s="632"/>
      <c r="D36" s="632"/>
      <c r="E36" s="632"/>
      <c r="F36" s="632"/>
      <c r="G36" s="632"/>
      <c r="H36" s="632"/>
      <c r="I36" s="632"/>
      <c r="J36" s="632"/>
      <c r="K36" s="632"/>
      <c r="L36" s="632"/>
      <c r="M36" s="632"/>
      <c r="N36" s="632"/>
      <c r="O36" s="632"/>
      <c r="P36" s="632"/>
      <c r="Q36" s="633"/>
      <c r="R36" s="634">
        <v>533353</v>
      </c>
      <c r="S36" s="635"/>
      <c r="T36" s="635"/>
      <c r="U36" s="635"/>
      <c r="V36" s="635"/>
      <c r="W36" s="635"/>
      <c r="X36" s="635"/>
      <c r="Y36" s="636"/>
      <c r="Z36" s="672">
        <v>2.5</v>
      </c>
      <c r="AA36" s="672"/>
      <c r="AB36" s="672"/>
      <c r="AC36" s="672"/>
      <c r="AD36" s="673" t="s">
        <v>122</v>
      </c>
      <c r="AE36" s="673"/>
      <c r="AF36" s="673"/>
      <c r="AG36" s="673"/>
      <c r="AH36" s="673"/>
      <c r="AI36" s="673"/>
      <c r="AJ36" s="673"/>
      <c r="AK36" s="673"/>
      <c r="AL36" s="637" t="s">
        <v>122</v>
      </c>
      <c r="AM36" s="638"/>
      <c r="AN36" s="638"/>
      <c r="AO36" s="674"/>
      <c r="AP36" s="216"/>
      <c r="AQ36" s="683" t="s">
        <v>315</v>
      </c>
      <c r="AR36" s="684"/>
      <c r="AS36" s="684"/>
      <c r="AT36" s="684"/>
      <c r="AU36" s="684"/>
      <c r="AV36" s="684"/>
      <c r="AW36" s="684"/>
      <c r="AX36" s="684"/>
      <c r="AY36" s="685"/>
      <c r="AZ36" s="689">
        <v>2868458</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49795</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2625832</v>
      </c>
      <c r="CS36" s="635"/>
      <c r="CT36" s="635"/>
      <c r="CU36" s="635"/>
      <c r="CV36" s="635"/>
      <c r="CW36" s="635"/>
      <c r="CX36" s="635"/>
      <c r="CY36" s="636"/>
      <c r="CZ36" s="637">
        <v>12.6</v>
      </c>
      <c r="DA36" s="649"/>
      <c r="DB36" s="649"/>
      <c r="DC36" s="650"/>
      <c r="DD36" s="640">
        <v>1995077</v>
      </c>
      <c r="DE36" s="635"/>
      <c r="DF36" s="635"/>
      <c r="DG36" s="635"/>
      <c r="DH36" s="635"/>
      <c r="DI36" s="635"/>
      <c r="DJ36" s="635"/>
      <c r="DK36" s="636"/>
      <c r="DL36" s="640">
        <v>1206540</v>
      </c>
      <c r="DM36" s="635"/>
      <c r="DN36" s="635"/>
      <c r="DO36" s="635"/>
      <c r="DP36" s="635"/>
      <c r="DQ36" s="635"/>
      <c r="DR36" s="635"/>
      <c r="DS36" s="635"/>
      <c r="DT36" s="635"/>
      <c r="DU36" s="635"/>
      <c r="DV36" s="636"/>
      <c r="DW36" s="637">
        <v>9.8000000000000007</v>
      </c>
      <c r="DX36" s="649"/>
      <c r="DY36" s="649"/>
      <c r="DZ36" s="649"/>
      <c r="EA36" s="649"/>
      <c r="EB36" s="649"/>
      <c r="EC36" s="661"/>
    </row>
    <row r="37" spans="2:133" ht="11.25" customHeight="1" x14ac:dyDescent="0.15">
      <c r="B37" s="631" t="s">
        <v>318</v>
      </c>
      <c r="C37" s="632"/>
      <c r="D37" s="632"/>
      <c r="E37" s="632"/>
      <c r="F37" s="632"/>
      <c r="G37" s="632"/>
      <c r="H37" s="632"/>
      <c r="I37" s="632"/>
      <c r="J37" s="632"/>
      <c r="K37" s="632"/>
      <c r="L37" s="632"/>
      <c r="M37" s="632"/>
      <c r="N37" s="632"/>
      <c r="O37" s="632"/>
      <c r="P37" s="632"/>
      <c r="Q37" s="633"/>
      <c r="R37" s="634">
        <v>193668</v>
      </c>
      <c r="S37" s="635"/>
      <c r="T37" s="635"/>
      <c r="U37" s="635"/>
      <c r="V37" s="635"/>
      <c r="W37" s="635"/>
      <c r="X37" s="635"/>
      <c r="Y37" s="636"/>
      <c r="Z37" s="672">
        <v>0.9</v>
      </c>
      <c r="AA37" s="672"/>
      <c r="AB37" s="672"/>
      <c r="AC37" s="672"/>
      <c r="AD37" s="673">
        <v>706</v>
      </c>
      <c r="AE37" s="673"/>
      <c r="AF37" s="673"/>
      <c r="AG37" s="673"/>
      <c r="AH37" s="673"/>
      <c r="AI37" s="673"/>
      <c r="AJ37" s="673"/>
      <c r="AK37" s="673"/>
      <c r="AL37" s="637">
        <v>0</v>
      </c>
      <c r="AM37" s="638"/>
      <c r="AN37" s="638"/>
      <c r="AO37" s="674"/>
      <c r="AQ37" s="667" t="s">
        <v>319</v>
      </c>
      <c r="AR37" s="668"/>
      <c r="AS37" s="668"/>
      <c r="AT37" s="668"/>
      <c r="AU37" s="668"/>
      <c r="AV37" s="668"/>
      <c r="AW37" s="668"/>
      <c r="AX37" s="668"/>
      <c r="AY37" s="669"/>
      <c r="AZ37" s="634">
        <v>885641</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18650</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349954</v>
      </c>
      <c r="CS37" s="647"/>
      <c r="CT37" s="647"/>
      <c r="CU37" s="647"/>
      <c r="CV37" s="647"/>
      <c r="CW37" s="647"/>
      <c r="CX37" s="647"/>
      <c r="CY37" s="648"/>
      <c r="CZ37" s="637">
        <v>1.7</v>
      </c>
      <c r="DA37" s="649"/>
      <c r="DB37" s="649"/>
      <c r="DC37" s="650"/>
      <c r="DD37" s="640">
        <v>349954</v>
      </c>
      <c r="DE37" s="647"/>
      <c r="DF37" s="647"/>
      <c r="DG37" s="647"/>
      <c r="DH37" s="647"/>
      <c r="DI37" s="647"/>
      <c r="DJ37" s="647"/>
      <c r="DK37" s="648"/>
      <c r="DL37" s="640">
        <v>337092</v>
      </c>
      <c r="DM37" s="647"/>
      <c r="DN37" s="647"/>
      <c r="DO37" s="647"/>
      <c r="DP37" s="647"/>
      <c r="DQ37" s="647"/>
      <c r="DR37" s="647"/>
      <c r="DS37" s="647"/>
      <c r="DT37" s="647"/>
      <c r="DU37" s="647"/>
      <c r="DV37" s="648"/>
      <c r="DW37" s="637">
        <v>2.7</v>
      </c>
      <c r="DX37" s="649"/>
      <c r="DY37" s="649"/>
      <c r="DZ37" s="649"/>
      <c r="EA37" s="649"/>
      <c r="EB37" s="649"/>
      <c r="EC37" s="661"/>
    </row>
    <row r="38" spans="2:133" ht="11.25" customHeight="1" x14ac:dyDescent="0.15">
      <c r="B38" s="631" t="s">
        <v>322</v>
      </c>
      <c r="C38" s="632"/>
      <c r="D38" s="632"/>
      <c r="E38" s="632"/>
      <c r="F38" s="632"/>
      <c r="G38" s="632"/>
      <c r="H38" s="632"/>
      <c r="I38" s="632"/>
      <c r="J38" s="632"/>
      <c r="K38" s="632"/>
      <c r="L38" s="632"/>
      <c r="M38" s="632"/>
      <c r="N38" s="632"/>
      <c r="O38" s="632"/>
      <c r="P38" s="632"/>
      <c r="Q38" s="633"/>
      <c r="R38" s="634">
        <v>1237000</v>
      </c>
      <c r="S38" s="635"/>
      <c r="T38" s="635"/>
      <c r="U38" s="635"/>
      <c r="V38" s="635"/>
      <c r="W38" s="635"/>
      <c r="X38" s="635"/>
      <c r="Y38" s="636"/>
      <c r="Z38" s="672">
        <v>5.8</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422703</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3483</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1985191</v>
      </c>
      <c r="CS38" s="635"/>
      <c r="CT38" s="635"/>
      <c r="CU38" s="635"/>
      <c r="CV38" s="635"/>
      <c r="CW38" s="635"/>
      <c r="CX38" s="635"/>
      <c r="CY38" s="636"/>
      <c r="CZ38" s="637">
        <v>9.5</v>
      </c>
      <c r="DA38" s="649"/>
      <c r="DB38" s="649"/>
      <c r="DC38" s="650"/>
      <c r="DD38" s="640">
        <v>1725148</v>
      </c>
      <c r="DE38" s="635"/>
      <c r="DF38" s="635"/>
      <c r="DG38" s="635"/>
      <c r="DH38" s="635"/>
      <c r="DI38" s="635"/>
      <c r="DJ38" s="635"/>
      <c r="DK38" s="636"/>
      <c r="DL38" s="640">
        <v>1417972</v>
      </c>
      <c r="DM38" s="635"/>
      <c r="DN38" s="635"/>
      <c r="DO38" s="635"/>
      <c r="DP38" s="635"/>
      <c r="DQ38" s="635"/>
      <c r="DR38" s="635"/>
      <c r="DS38" s="635"/>
      <c r="DT38" s="635"/>
      <c r="DU38" s="635"/>
      <c r="DV38" s="636"/>
      <c r="DW38" s="637">
        <v>11.5</v>
      </c>
      <c r="DX38" s="649"/>
      <c r="DY38" s="649"/>
      <c r="DZ38" s="649"/>
      <c r="EA38" s="649"/>
      <c r="EB38" s="649"/>
      <c r="EC38" s="661"/>
    </row>
    <row r="39" spans="2:133" ht="11.25" customHeight="1" x14ac:dyDescent="0.15">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t="s">
        <v>122</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4888</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978967</v>
      </c>
      <c r="CS39" s="647"/>
      <c r="CT39" s="647"/>
      <c r="CU39" s="647"/>
      <c r="CV39" s="647"/>
      <c r="CW39" s="647"/>
      <c r="CX39" s="647"/>
      <c r="CY39" s="648"/>
      <c r="CZ39" s="637">
        <v>4.7</v>
      </c>
      <c r="DA39" s="649"/>
      <c r="DB39" s="649"/>
      <c r="DC39" s="650"/>
      <c r="DD39" s="640">
        <v>317054</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15">
      <c r="B40" s="631" t="s">
        <v>330</v>
      </c>
      <c r="C40" s="632"/>
      <c r="D40" s="632"/>
      <c r="E40" s="632"/>
      <c r="F40" s="632"/>
      <c r="G40" s="632"/>
      <c r="H40" s="632"/>
      <c r="I40" s="632"/>
      <c r="J40" s="632"/>
      <c r="K40" s="632"/>
      <c r="L40" s="632"/>
      <c r="M40" s="632"/>
      <c r="N40" s="632"/>
      <c r="O40" s="632"/>
      <c r="P40" s="632"/>
      <c r="Q40" s="633"/>
      <c r="R40" s="634">
        <v>58800</v>
      </c>
      <c r="S40" s="635"/>
      <c r="T40" s="635"/>
      <c r="U40" s="635"/>
      <c r="V40" s="635"/>
      <c r="W40" s="635"/>
      <c r="X40" s="635"/>
      <c r="Y40" s="636"/>
      <c r="Z40" s="672">
        <v>0.3</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t="s">
        <v>122</v>
      </c>
      <c r="BA40" s="635"/>
      <c r="BB40" s="635"/>
      <c r="BC40" s="635"/>
      <c r="BD40" s="647"/>
      <c r="BE40" s="647"/>
      <c r="BF40" s="670"/>
      <c r="BG40" s="675" t="s">
        <v>332</v>
      </c>
      <c r="BH40" s="676"/>
      <c r="BI40" s="676"/>
      <c r="BJ40" s="676"/>
      <c r="BK40" s="676"/>
      <c r="BL40" s="217"/>
      <c r="BM40" s="632" t="s">
        <v>333</v>
      </c>
      <c r="BN40" s="632"/>
      <c r="BO40" s="632"/>
      <c r="BP40" s="632"/>
      <c r="BQ40" s="632"/>
      <c r="BR40" s="632"/>
      <c r="BS40" s="632"/>
      <c r="BT40" s="632"/>
      <c r="BU40" s="633"/>
      <c r="BV40" s="634">
        <v>94</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2196</v>
      </c>
      <c r="CS40" s="635"/>
      <c r="CT40" s="635"/>
      <c r="CU40" s="635"/>
      <c r="CV40" s="635"/>
      <c r="CW40" s="635"/>
      <c r="CX40" s="635"/>
      <c r="CY40" s="636"/>
      <c r="CZ40" s="637">
        <v>0</v>
      </c>
      <c r="DA40" s="649"/>
      <c r="DB40" s="649"/>
      <c r="DC40" s="650"/>
      <c r="DD40" s="640">
        <v>1773</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15">
      <c r="B41" s="615" t="s">
        <v>335</v>
      </c>
      <c r="C41" s="616"/>
      <c r="D41" s="616"/>
      <c r="E41" s="616"/>
      <c r="F41" s="616"/>
      <c r="G41" s="616"/>
      <c r="H41" s="616"/>
      <c r="I41" s="616"/>
      <c r="J41" s="616"/>
      <c r="K41" s="616"/>
      <c r="L41" s="616"/>
      <c r="M41" s="616"/>
      <c r="N41" s="616"/>
      <c r="O41" s="616"/>
      <c r="P41" s="616"/>
      <c r="Q41" s="617"/>
      <c r="R41" s="618">
        <v>21432473</v>
      </c>
      <c r="S41" s="659"/>
      <c r="T41" s="659"/>
      <c r="U41" s="659"/>
      <c r="V41" s="659"/>
      <c r="W41" s="659"/>
      <c r="X41" s="659"/>
      <c r="Y41" s="662"/>
      <c r="Z41" s="663">
        <v>100</v>
      </c>
      <c r="AA41" s="663"/>
      <c r="AB41" s="663"/>
      <c r="AC41" s="663"/>
      <c r="AD41" s="664">
        <v>12266198</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238852</v>
      </c>
      <c r="BA41" s="635"/>
      <c r="BB41" s="635"/>
      <c r="BC41" s="635"/>
      <c r="BD41" s="647"/>
      <c r="BE41" s="647"/>
      <c r="BF41" s="670"/>
      <c r="BG41" s="675"/>
      <c r="BH41" s="676"/>
      <c r="BI41" s="676"/>
      <c r="BJ41" s="676"/>
      <c r="BK41" s="676"/>
      <c r="BL41" s="217"/>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15">
      <c r="AQ42" s="679" t="s">
        <v>339</v>
      </c>
      <c r="AR42" s="680"/>
      <c r="AS42" s="680"/>
      <c r="AT42" s="680"/>
      <c r="AU42" s="680"/>
      <c r="AV42" s="680"/>
      <c r="AW42" s="680"/>
      <c r="AX42" s="680"/>
      <c r="AY42" s="681"/>
      <c r="AZ42" s="618">
        <v>1321262</v>
      </c>
      <c r="BA42" s="659"/>
      <c r="BB42" s="659"/>
      <c r="BC42" s="659"/>
      <c r="BD42" s="619"/>
      <c r="BE42" s="619"/>
      <c r="BF42" s="682"/>
      <c r="BG42" s="677"/>
      <c r="BH42" s="678"/>
      <c r="BI42" s="678"/>
      <c r="BJ42" s="678"/>
      <c r="BK42" s="678"/>
      <c r="BL42" s="218"/>
      <c r="BM42" s="616" t="s">
        <v>340</v>
      </c>
      <c r="BN42" s="616"/>
      <c r="BO42" s="616"/>
      <c r="BP42" s="616"/>
      <c r="BQ42" s="616"/>
      <c r="BR42" s="616"/>
      <c r="BS42" s="616"/>
      <c r="BT42" s="616"/>
      <c r="BU42" s="617"/>
      <c r="BV42" s="618">
        <v>442</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2257663</v>
      </c>
      <c r="CS42" s="647"/>
      <c r="CT42" s="647"/>
      <c r="CU42" s="647"/>
      <c r="CV42" s="647"/>
      <c r="CW42" s="647"/>
      <c r="CX42" s="647"/>
      <c r="CY42" s="648"/>
      <c r="CZ42" s="637">
        <v>10.9</v>
      </c>
      <c r="DA42" s="649"/>
      <c r="DB42" s="649"/>
      <c r="DC42" s="650"/>
      <c r="DD42" s="640">
        <v>239211</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15">
      <c r="B43" s="208" t="s">
        <v>342</v>
      </c>
      <c r="CD43" s="631" t="s">
        <v>343</v>
      </c>
      <c r="CE43" s="632"/>
      <c r="CF43" s="632"/>
      <c r="CG43" s="632"/>
      <c r="CH43" s="632"/>
      <c r="CI43" s="632"/>
      <c r="CJ43" s="632"/>
      <c r="CK43" s="632"/>
      <c r="CL43" s="632"/>
      <c r="CM43" s="632"/>
      <c r="CN43" s="632"/>
      <c r="CO43" s="632"/>
      <c r="CP43" s="632"/>
      <c r="CQ43" s="633"/>
      <c r="CR43" s="634">
        <v>2297</v>
      </c>
      <c r="CS43" s="647"/>
      <c r="CT43" s="647"/>
      <c r="CU43" s="647"/>
      <c r="CV43" s="647"/>
      <c r="CW43" s="647"/>
      <c r="CX43" s="647"/>
      <c r="CY43" s="648"/>
      <c r="CZ43" s="637">
        <v>0</v>
      </c>
      <c r="DA43" s="649"/>
      <c r="DB43" s="649"/>
      <c r="DC43" s="650"/>
      <c r="DD43" s="640" t="s">
        <v>122</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15">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1534188</v>
      </c>
      <c r="CS44" s="635"/>
      <c r="CT44" s="635"/>
      <c r="CU44" s="635"/>
      <c r="CV44" s="635"/>
      <c r="CW44" s="635"/>
      <c r="CX44" s="635"/>
      <c r="CY44" s="636"/>
      <c r="CZ44" s="637">
        <v>7.4</v>
      </c>
      <c r="DA44" s="638"/>
      <c r="DB44" s="638"/>
      <c r="DC44" s="639"/>
      <c r="DD44" s="640">
        <v>156724</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15">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350941</v>
      </c>
      <c r="CS45" s="647"/>
      <c r="CT45" s="647"/>
      <c r="CU45" s="647"/>
      <c r="CV45" s="647"/>
      <c r="CW45" s="647"/>
      <c r="CX45" s="647"/>
      <c r="CY45" s="648"/>
      <c r="CZ45" s="637">
        <v>1.7</v>
      </c>
      <c r="DA45" s="649"/>
      <c r="DB45" s="649"/>
      <c r="DC45" s="650"/>
      <c r="DD45" s="640">
        <v>27649</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15">
      <c r="B46" s="219"/>
      <c r="CD46" s="655"/>
      <c r="CE46" s="656"/>
      <c r="CF46" s="631" t="s">
        <v>348</v>
      </c>
      <c r="CG46" s="632"/>
      <c r="CH46" s="632"/>
      <c r="CI46" s="632"/>
      <c r="CJ46" s="632"/>
      <c r="CK46" s="632"/>
      <c r="CL46" s="632"/>
      <c r="CM46" s="632"/>
      <c r="CN46" s="632"/>
      <c r="CO46" s="632"/>
      <c r="CP46" s="632"/>
      <c r="CQ46" s="633"/>
      <c r="CR46" s="634">
        <v>1110128</v>
      </c>
      <c r="CS46" s="635"/>
      <c r="CT46" s="635"/>
      <c r="CU46" s="635"/>
      <c r="CV46" s="635"/>
      <c r="CW46" s="635"/>
      <c r="CX46" s="635"/>
      <c r="CY46" s="636"/>
      <c r="CZ46" s="637">
        <v>5.3</v>
      </c>
      <c r="DA46" s="638"/>
      <c r="DB46" s="638"/>
      <c r="DC46" s="639"/>
      <c r="DD46" s="640">
        <v>120055</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15">
      <c r="B47" s="219"/>
      <c r="CD47" s="655"/>
      <c r="CE47" s="656"/>
      <c r="CF47" s="631" t="s">
        <v>349</v>
      </c>
      <c r="CG47" s="632"/>
      <c r="CH47" s="632"/>
      <c r="CI47" s="632"/>
      <c r="CJ47" s="632"/>
      <c r="CK47" s="632"/>
      <c r="CL47" s="632"/>
      <c r="CM47" s="632"/>
      <c r="CN47" s="632"/>
      <c r="CO47" s="632"/>
      <c r="CP47" s="632"/>
      <c r="CQ47" s="633"/>
      <c r="CR47" s="634">
        <v>723475</v>
      </c>
      <c r="CS47" s="647"/>
      <c r="CT47" s="647"/>
      <c r="CU47" s="647"/>
      <c r="CV47" s="647"/>
      <c r="CW47" s="647"/>
      <c r="CX47" s="647"/>
      <c r="CY47" s="648"/>
      <c r="CZ47" s="637">
        <v>3.5</v>
      </c>
      <c r="DA47" s="649"/>
      <c r="DB47" s="649"/>
      <c r="DC47" s="650"/>
      <c r="DD47" s="640">
        <v>82487</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x14ac:dyDescent="0.15">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15">
      <c r="B49" s="219"/>
      <c r="CD49" s="615" t="s">
        <v>351</v>
      </c>
      <c r="CE49" s="616"/>
      <c r="CF49" s="616"/>
      <c r="CG49" s="616"/>
      <c r="CH49" s="616"/>
      <c r="CI49" s="616"/>
      <c r="CJ49" s="616"/>
      <c r="CK49" s="616"/>
      <c r="CL49" s="616"/>
      <c r="CM49" s="616"/>
      <c r="CN49" s="616"/>
      <c r="CO49" s="616"/>
      <c r="CP49" s="616"/>
      <c r="CQ49" s="617"/>
      <c r="CR49" s="618">
        <v>20803166</v>
      </c>
      <c r="CS49" s="619"/>
      <c r="CT49" s="619"/>
      <c r="CU49" s="619"/>
      <c r="CV49" s="619"/>
      <c r="CW49" s="619"/>
      <c r="CX49" s="619"/>
      <c r="CY49" s="620"/>
      <c r="CZ49" s="621">
        <v>100</v>
      </c>
      <c r="DA49" s="622"/>
      <c r="DB49" s="622"/>
      <c r="DC49" s="623"/>
      <c r="DD49" s="624">
        <v>14044619</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SPcpk/yFRhANdKm6Up7R2oa3JSfJnqQtixT1aYqBtzFdRocF28q6W51G91RirHOqwaW/vrFLn265G9smXuU7uQ==" saltValue="ZzKkmzhy51jJNMrKqHDOp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113" t="s">
        <v>352</v>
      </c>
      <c r="B2" s="1113"/>
      <c r="C2" s="1113"/>
      <c r="D2" s="1113"/>
      <c r="E2" s="1113"/>
      <c r="F2" s="1113"/>
      <c r="G2" s="1113"/>
      <c r="H2" s="1113"/>
      <c r="I2" s="1113"/>
      <c r="J2" s="1113"/>
      <c r="K2" s="1113"/>
      <c r="L2" s="1113"/>
      <c r="M2" s="1113"/>
      <c r="N2" s="1113"/>
      <c r="O2" s="1113"/>
      <c r="P2" s="1113"/>
      <c r="Q2" s="1113"/>
      <c r="R2" s="1113"/>
      <c r="S2" s="1113"/>
      <c r="T2" s="1113"/>
      <c r="U2" s="1113"/>
      <c r="V2" s="1113"/>
      <c r="W2" s="1113"/>
      <c r="X2" s="1113"/>
      <c r="Y2" s="1113"/>
      <c r="Z2" s="1113"/>
      <c r="AA2" s="1113"/>
      <c r="AB2" s="1113"/>
      <c r="AC2" s="1113"/>
      <c r="AD2" s="1113"/>
      <c r="AE2" s="1113"/>
      <c r="AF2" s="1113"/>
      <c r="AG2" s="1113"/>
      <c r="AH2" s="1113"/>
      <c r="AI2" s="1113"/>
      <c r="AJ2" s="1113"/>
      <c r="AK2" s="1113"/>
      <c r="AL2" s="1113"/>
      <c r="AM2" s="1113"/>
      <c r="AN2" s="1113"/>
      <c r="AO2" s="1113"/>
      <c r="AP2" s="1113"/>
      <c r="AQ2" s="1113"/>
      <c r="AR2" s="1113"/>
      <c r="AS2" s="1113"/>
      <c r="AT2" s="1113"/>
      <c r="AU2" s="1113"/>
      <c r="AV2" s="1113"/>
      <c r="AW2" s="1113"/>
      <c r="AX2" s="1113"/>
      <c r="AY2" s="1113"/>
      <c r="AZ2" s="1113"/>
      <c r="BA2" s="1113"/>
      <c r="BB2" s="1113"/>
      <c r="BC2" s="1113"/>
      <c r="BD2" s="1113"/>
      <c r="BE2" s="1113"/>
      <c r="BF2" s="1113"/>
      <c r="BG2" s="1113"/>
      <c r="BH2" s="1113"/>
      <c r="BI2" s="111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14" t="s">
        <v>353</v>
      </c>
      <c r="DK2" s="1115"/>
      <c r="DL2" s="1115"/>
      <c r="DM2" s="1115"/>
      <c r="DN2" s="1115"/>
      <c r="DO2" s="1116"/>
      <c r="DP2" s="222"/>
      <c r="DQ2" s="1114" t="s">
        <v>354</v>
      </c>
      <c r="DR2" s="1115"/>
      <c r="DS2" s="1115"/>
      <c r="DT2" s="1115"/>
      <c r="DU2" s="1115"/>
      <c r="DV2" s="1115"/>
      <c r="DW2" s="1115"/>
      <c r="DX2" s="1115"/>
      <c r="DY2" s="1115"/>
      <c r="DZ2" s="1116"/>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15">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1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107" t="s">
        <v>371</v>
      </c>
      <c r="DH5" s="1108"/>
      <c r="DI5" s="1108"/>
      <c r="DJ5" s="1108"/>
      <c r="DK5" s="1109"/>
      <c r="DL5" s="1107" t="s">
        <v>372</v>
      </c>
      <c r="DM5" s="1108"/>
      <c r="DN5" s="1108"/>
      <c r="DO5" s="1108"/>
      <c r="DP5" s="1109"/>
      <c r="DQ5" s="1014" t="s">
        <v>373</v>
      </c>
      <c r="DR5" s="1015"/>
      <c r="DS5" s="1015"/>
      <c r="DT5" s="1015"/>
      <c r="DU5" s="1016"/>
      <c r="DV5" s="1014" t="s">
        <v>364</v>
      </c>
      <c r="DW5" s="1015"/>
      <c r="DX5" s="1015"/>
      <c r="DY5" s="1015"/>
      <c r="DZ5" s="1028"/>
      <c r="EA5" s="228"/>
    </row>
    <row r="6" spans="1:131" s="229" customFormat="1" ht="26.25" customHeight="1" thickBot="1" x14ac:dyDescent="0.2">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1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10"/>
      <c r="DH6" s="1111"/>
      <c r="DI6" s="1111"/>
      <c r="DJ6" s="1111"/>
      <c r="DK6" s="1112"/>
      <c r="DL6" s="1110"/>
      <c r="DM6" s="1111"/>
      <c r="DN6" s="1111"/>
      <c r="DO6" s="1111"/>
      <c r="DP6" s="1112"/>
      <c r="DQ6" s="1017"/>
      <c r="DR6" s="1018"/>
      <c r="DS6" s="1018"/>
      <c r="DT6" s="1018"/>
      <c r="DU6" s="1019"/>
      <c r="DV6" s="1017"/>
      <c r="DW6" s="1018"/>
      <c r="DX6" s="1018"/>
      <c r="DY6" s="1018"/>
      <c r="DZ6" s="1029"/>
      <c r="EA6" s="228"/>
    </row>
    <row r="7" spans="1:131" s="229" customFormat="1" ht="26.25" customHeight="1" thickTop="1" x14ac:dyDescent="0.15">
      <c r="A7" s="230">
        <v>1</v>
      </c>
      <c r="B7" s="1060" t="s">
        <v>374</v>
      </c>
      <c r="C7" s="1061"/>
      <c r="D7" s="1061"/>
      <c r="E7" s="1061"/>
      <c r="F7" s="1061"/>
      <c r="G7" s="1061"/>
      <c r="H7" s="1061"/>
      <c r="I7" s="1061"/>
      <c r="J7" s="1061"/>
      <c r="K7" s="1061"/>
      <c r="L7" s="1061"/>
      <c r="M7" s="1061"/>
      <c r="N7" s="1061"/>
      <c r="O7" s="1061"/>
      <c r="P7" s="1062"/>
      <c r="Q7" s="1097">
        <v>21488</v>
      </c>
      <c r="R7" s="1098"/>
      <c r="S7" s="1098"/>
      <c r="T7" s="1098"/>
      <c r="U7" s="1098"/>
      <c r="V7" s="1098">
        <v>20858</v>
      </c>
      <c r="W7" s="1098"/>
      <c r="X7" s="1098"/>
      <c r="Y7" s="1098"/>
      <c r="Z7" s="1098"/>
      <c r="AA7" s="1098">
        <v>629</v>
      </c>
      <c r="AB7" s="1098"/>
      <c r="AC7" s="1098"/>
      <c r="AD7" s="1098"/>
      <c r="AE7" s="1099"/>
      <c r="AF7" s="1100">
        <v>524</v>
      </c>
      <c r="AG7" s="1101"/>
      <c r="AH7" s="1101"/>
      <c r="AI7" s="1101"/>
      <c r="AJ7" s="1102"/>
      <c r="AK7" s="1103">
        <v>1004</v>
      </c>
      <c r="AL7" s="1104"/>
      <c r="AM7" s="1104"/>
      <c r="AN7" s="1104"/>
      <c r="AO7" s="1104"/>
      <c r="AP7" s="1104">
        <v>20741</v>
      </c>
      <c r="AQ7" s="1104"/>
      <c r="AR7" s="1104"/>
      <c r="AS7" s="1104"/>
      <c r="AT7" s="1104"/>
      <c r="AU7" s="1105"/>
      <c r="AV7" s="1105"/>
      <c r="AW7" s="1105"/>
      <c r="AX7" s="1105"/>
      <c r="AY7" s="1106"/>
      <c r="AZ7" s="226"/>
      <c r="BA7" s="226"/>
      <c r="BB7" s="226"/>
      <c r="BC7" s="226"/>
      <c r="BD7" s="226"/>
      <c r="BE7" s="227"/>
      <c r="BF7" s="227"/>
      <c r="BG7" s="227"/>
      <c r="BH7" s="227"/>
      <c r="BI7" s="227"/>
      <c r="BJ7" s="227"/>
      <c r="BK7" s="227"/>
      <c r="BL7" s="227"/>
      <c r="BM7" s="227"/>
      <c r="BN7" s="227"/>
      <c r="BO7" s="227"/>
      <c r="BP7" s="227"/>
      <c r="BQ7" s="230">
        <v>1</v>
      </c>
      <c r="BR7" s="231"/>
      <c r="BS7" s="1119" t="s">
        <v>553</v>
      </c>
      <c r="BT7" s="1120"/>
      <c r="BU7" s="1120"/>
      <c r="BV7" s="1120"/>
      <c r="BW7" s="1120"/>
      <c r="BX7" s="1120"/>
      <c r="BY7" s="1120"/>
      <c r="BZ7" s="1120"/>
      <c r="CA7" s="1120"/>
      <c r="CB7" s="1120"/>
      <c r="CC7" s="1120"/>
      <c r="CD7" s="1120"/>
      <c r="CE7" s="1120"/>
      <c r="CF7" s="1120"/>
      <c r="CG7" s="1121"/>
      <c r="CH7" s="1122">
        <v>-17</v>
      </c>
      <c r="CI7" s="1123"/>
      <c r="CJ7" s="1123"/>
      <c r="CK7" s="1123"/>
      <c r="CL7" s="1124"/>
      <c r="CM7" s="1122">
        <v>303</v>
      </c>
      <c r="CN7" s="1123"/>
      <c r="CO7" s="1123"/>
      <c r="CP7" s="1123"/>
      <c r="CQ7" s="1124"/>
      <c r="CR7" s="1122">
        <v>80</v>
      </c>
      <c r="CS7" s="1123"/>
      <c r="CT7" s="1123"/>
      <c r="CU7" s="1123"/>
      <c r="CV7" s="1124"/>
      <c r="CW7" s="1122" t="s">
        <v>552</v>
      </c>
      <c r="CX7" s="1123"/>
      <c r="CY7" s="1123"/>
      <c r="CZ7" s="1123"/>
      <c r="DA7" s="1124"/>
      <c r="DB7" s="1122" t="s">
        <v>552</v>
      </c>
      <c r="DC7" s="1123"/>
      <c r="DD7" s="1123"/>
      <c r="DE7" s="1123"/>
      <c r="DF7" s="1124"/>
      <c r="DG7" s="1122" t="s">
        <v>552</v>
      </c>
      <c r="DH7" s="1123"/>
      <c r="DI7" s="1123"/>
      <c r="DJ7" s="1123"/>
      <c r="DK7" s="1124"/>
      <c r="DL7" s="1122" t="s">
        <v>552</v>
      </c>
      <c r="DM7" s="1123"/>
      <c r="DN7" s="1123"/>
      <c r="DO7" s="1123"/>
      <c r="DP7" s="1124"/>
      <c r="DQ7" s="1122" t="s">
        <v>552</v>
      </c>
      <c r="DR7" s="1123"/>
      <c r="DS7" s="1123"/>
      <c r="DT7" s="1123"/>
      <c r="DU7" s="1124"/>
      <c r="DV7" s="1119"/>
      <c r="DW7" s="1120"/>
      <c r="DX7" s="1120"/>
      <c r="DY7" s="1120"/>
      <c r="DZ7" s="1125"/>
      <c r="EA7" s="228"/>
    </row>
    <row r="8" spans="1:131" s="229" customFormat="1" ht="26.25" customHeight="1" x14ac:dyDescent="0.15">
      <c r="A8" s="232">
        <v>2</v>
      </c>
      <c r="B8" s="1043" t="s">
        <v>375</v>
      </c>
      <c r="C8" s="1044"/>
      <c r="D8" s="1044"/>
      <c r="E8" s="1044"/>
      <c r="F8" s="1044"/>
      <c r="G8" s="1044"/>
      <c r="H8" s="1044"/>
      <c r="I8" s="1044"/>
      <c r="J8" s="1044"/>
      <c r="K8" s="1044"/>
      <c r="L8" s="1044"/>
      <c r="M8" s="1044"/>
      <c r="N8" s="1044"/>
      <c r="O8" s="1044"/>
      <c r="P8" s="1045"/>
      <c r="Q8" s="1051">
        <v>4</v>
      </c>
      <c r="R8" s="1052"/>
      <c r="S8" s="1052"/>
      <c r="T8" s="1052"/>
      <c r="U8" s="1052"/>
      <c r="V8" s="1052">
        <v>4</v>
      </c>
      <c r="W8" s="1052"/>
      <c r="X8" s="1052"/>
      <c r="Y8" s="1052"/>
      <c r="Z8" s="1052"/>
      <c r="AA8" s="1052">
        <v>0</v>
      </c>
      <c r="AB8" s="1052"/>
      <c r="AC8" s="1052"/>
      <c r="AD8" s="1052"/>
      <c r="AE8" s="1053"/>
      <c r="AF8" s="1048">
        <v>0</v>
      </c>
      <c r="AG8" s="1049"/>
      <c r="AH8" s="1049"/>
      <c r="AI8" s="1049"/>
      <c r="AJ8" s="1050"/>
      <c r="AK8" s="1093">
        <v>2</v>
      </c>
      <c r="AL8" s="1094"/>
      <c r="AM8" s="1094"/>
      <c r="AN8" s="1094"/>
      <c r="AO8" s="1094"/>
      <c r="AP8" s="1094" t="s">
        <v>552</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t="s">
        <v>554</v>
      </c>
      <c r="BT8" s="1006"/>
      <c r="BU8" s="1006"/>
      <c r="BV8" s="1006"/>
      <c r="BW8" s="1006"/>
      <c r="BX8" s="1006"/>
      <c r="BY8" s="1006"/>
      <c r="BZ8" s="1006"/>
      <c r="CA8" s="1006"/>
      <c r="CB8" s="1006"/>
      <c r="CC8" s="1006"/>
      <c r="CD8" s="1006"/>
      <c r="CE8" s="1006"/>
      <c r="CF8" s="1006"/>
      <c r="CG8" s="1027"/>
      <c r="CH8" s="1002">
        <v>-7</v>
      </c>
      <c r="CI8" s="1003"/>
      <c r="CJ8" s="1003"/>
      <c r="CK8" s="1003"/>
      <c r="CL8" s="1004"/>
      <c r="CM8" s="1002">
        <v>-14</v>
      </c>
      <c r="CN8" s="1003"/>
      <c r="CO8" s="1003"/>
      <c r="CP8" s="1003"/>
      <c r="CQ8" s="1004"/>
      <c r="CR8" s="1002">
        <v>20</v>
      </c>
      <c r="CS8" s="1003"/>
      <c r="CT8" s="1003"/>
      <c r="CU8" s="1003"/>
      <c r="CV8" s="1004"/>
      <c r="CW8" s="1002" t="s">
        <v>552</v>
      </c>
      <c r="CX8" s="1003"/>
      <c r="CY8" s="1003"/>
      <c r="CZ8" s="1003"/>
      <c r="DA8" s="1004"/>
      <c r="DB8" s="1002" t="s">
        <v>552</v>
      </c>
      <c r="DC8" s="1003"/>
      <c r="DD8" s="1003"/>
      <c r="DE8" s="1003"/>
      <c r="DF8" s="1004"/>
      <c r="DG8" s="1002" t="s">
        <v>552</v>
      </c>
      <c r="DH8" s="1003"/>
      <c r="DI8" s="1003"/>
      <c r="DJ8" s="1003"/>
      <c r="DK8" s="1004"/>
      <c r="DL8" s="1002" t="s">
        <v>552</v>
      </c>
      <c r="DM8" s="1003"/>
      <c r="DN8" s="1003"/>
      <c r="DO8" s="1003"/>
      <c r="DP8" s="1004"/>
      <c r="DQ8" s="1002" t="s">
        <v>552</v>
      </c>
      <c r="DR8" s="1003"/>
      <c r="DS8" s="1003"/>
      <c r="DT8" s="1003"/>
      <c r="DU8" s="1004"/>
      <c r="DV8" s="1005"/>
      <c r="DW8" s="1006"/>
      <c r="DX8" s="1006"/>
      <c r="DY8" s="1006"/>
      <c r="DZ8" s="1007"/>
      <c r="EA8" s="228"/>
    </row>
    <row r="9" spans="1:131" s="229" customFormat="1" ht="26.25" customHeight="1" x14ac:dyDescent="0.15">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t="s">
        <v>555</v>
      </c>
      <c r="BT9" s="1006"/>
      <c r="BU9" s="1006"/>
      <c r="BV9" s="1006"/>
      <c r="BW9" s="1006"/>
      <c r="BX9" s="1006"/>
      <c r="BY9" s="1006"/>
      <c r="BZ9" s="1006"/>
      <c r="CA9" s="1006"/>
      <c r="CB9" s="1006"/>
      <c r="CC9" s="1006"/>
      <c r="CD9" s="1006"/>
      <c r="CE9" s="1006"/>
      <c r="CF9" s="1006"/>
      <c r="CG9" s="1027"/>
      <c r="CH9" s="1002">
        <v>0</v>
      </c>
      <c r="CI9" s="1003"/>
      <c r="CJ9" s="1003"/>
      <c r="CK9" s="1003"/>
      <c r="CL9" s="1004"/>
      <c r="CM9" s="1002">
        <v>9</v>
      </c>
      <c r="CN9" s="1003"/>
      <c r="CO9" s="1003"/>
      <c r="CP9" s="1003"/>
      <c r="CQ9" s="1004"/>
      <c r="CR9" s="1002">
        <v>3</v>
      </c>
      <c r="CS9" s="1003"/>
      <c r="CT9" s="1003"/>
      <c r="CU9" s="1003"/>
      <c r="CV9" s="1004"/>
      <c r="CW9" s="1002">
        <v>1</v>
      </c>
      <c r="CX9" s="1003"/>
      <c r="CY9" s="1003"/>
      <c r="CZ9" s="1003"/>
      <c r="DA9" s="1004"/>
      <c r="DB9" s="1002" t="s">
        <v>552</v>
      </c>
      <c r="DC9" s="1003"/>
      <c r="DD9" s="1003"/>
      <c r="DE9" s="1003"/>
      <c r="DF9" s="1004"/>
      <c r="DG9" s="1002" t="s">
        <v>552</v>
      </c>
      <c r="DH9" s="1003"/>
      <c r="DI9" s="1003"/>
      <c r="DJ9" s="1003"/>
      <c r="DK9" s="1004"/>
      <c r="DL9" s="1002" t="s">
        <v>552</v>
      </c>
      <c r="DM9" s="1003"/>
      <c r="DN9" s="1003"/>
      <c r="DO9" s="1003"/>
      <c r="DP9" s="1004"/>
      <c r="DQ9" s="1002" t="s">
        <v>552</v>
      </c>
      <c r="DR9" s="1003"/>
      <c r="DS9" s="1003"/>
      <c r="DT9" s="1003"/>
      <c r="DU9" s="1004"/>
      <c r="DV9" s="1005"/>
      <c r="DW9" s="1006"/>
      <c r="DX9" s="1006"/>
      <c r="DY9" s="1006"/>
      <c r="DZ9" s="1007"/>
      <c r="EA9" s="228"/>
    </row>
    <row r="10" spans="1:131" s="229" customFormat="1" ht="26.25" customHeight="1" x14ac:dyDescent="0.15">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t="s">
        <v>556</v>
      </c>
      <c r="BT10" s="1006"/>
      <c r="BU10" s="1006"/>
      <c r="BV10" s="1006"/>
      <c r="BW10" s="1006"/>
      <c r="BX10" s="1006"/>
      <c r="BY10" s="1006"/>
      <c r="BZ10" s="1006"/>
      <c r="CA10" s="1006"/>
      <c r="CB10" s="1006"/>
      <c r="CC10" s="1006"/>
      <c r="CD10" s="1006"/>
      <c r="CE10" s="1006"/>
      <c r="CF10" s="1006"/>
      <c r="CG10" s="1027"/>
      <c r="CH10" s="1002">
        <v>-2</v>
      </c>
      <c r="CI10" s="1003"/>
      <c r="CJ10" s="1003"/>
      <c r="CK10" s="1003"/>
      <c r="CL10" s="1004"/>
      <c r="CM10" s="1002" t="s">
        <v>552</v>
      </c>
      <c r="CN10" s="1003"/>
      <c r="CO10" s="1003"/>
      <c r="CP10" s="1003"/>
      <c r="CQ10" s="1004"/>
      <c r="CR10" s="1002">
        <v>11</v>
      </c>
      <c r="CS10" s="1003"/>
      <c r="CT10" s="1003"/>
      <c r="CU10" s="1003"/>
      <c r="CV10" s="1004"/>
      <c r="CW10" s="1002" t="s">
        <v>552</v>
      </c>
      <c r="CX10" s="1003"/>
      <c r="CY10" s="1003"/>
      <c r="CZ10" s="1003"/>
      <c r="DA10" s="1004"/>
      <c r="DB10" s="1002" t="s">
        <v>552</v>
      </c>
      <c r="DC10" s="1003"/>
      <c r="DD10" s="1003"/>
      <c r="DE10" s="1003"/>
      <c r="DF10" s="1004"/>
      <c r="DG10" s="1002" t="s">
        <v>552</v>
      </c>
      <c r="DH10" s="1003"/>
      <c r="DI10" s="1003"/>
      <c r="DJ10" s="1003"/>
      <c r="DK10" s="1004"/>
      <c r="DL10" s="1002" t="s">
        <v>552</v>
      </c>
      <c r="DM10" s="1003"/>
      <c r="DN10" s="1003"/>
      <c r="DO10" s="1003"/>
      <c r="DP10" s="1004"/>
      <c r="DQ10" s="1002" t="s">
        <v>552</v>
      </c>
      <c r="DR10" s="1003"/>
      <c r="DS10" s="1003"/>
      <c r="DT10" s="1003"/>
      <c r="DU10" s="1004"/>
      <c r="DV10" s="1005"/>
      <c r="DW10" s="1006"/>
      <c r="DX10" s="1006"/>
      <c r="DY10" s="1006"/>
      <c r="DZ10" s="1007"/>
      <c r="EA10" s="228"/>
    </row>
    <row r="11" spans="1:131" s="229" customFormat="1" ht="26.25" customHeight="1" x14ac:dyDescent="0.15">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t="s">
        <v>557</v>
      </c>
      <c r="BT11" s="1006"/>
      <c r="BU11" s="1006"/>
      <c r="BV11" s="1006"/>
      <c r="BW11" s="1006"/>
      <c r="BX11" s="1006"/>
      <c r="BY11" s="1006"/>
      <c r="BZ11" s="1006"/>
      <c r="CA11" s="1006"/>
      <c r="CB11" s="1006"/>
      <c r="CC11" s="1006"/>
      <c r="CD11" s="1006"/>
      <c r="CE11" s="1006"/>
      <c r="CF11" s="1006"/>
      <c r="CG11" s="1027"/>
      <c r="CH11" s="1002">
        <v>6</v>
      </c>
      <c r="CI11" s="1003"/>
      <c r="CJ11" s="1003"/>
      <c r="CK11" s="1003"/>
      <c r="CL11" s="1004"/>
      <c r="CM11" s="1002">
        <v>42</v>
      </c>
      <c r="CN11" s="1003"/>
      <c r="CO11" s="1003"/>
      <c r="CP11" s="1003"/>
      <c r="CQ11" s="1004"/>
      <c r="CR11" s="1002">
        <v>16</v>
      </c>
      <c r="CS11" s="1003"/>
      <c r="CT11" s="1003"/>
      <c r="CU11" s="1003"/>
      <c r="CV11" s="1004"/>
      <c r="CW11" s="1002" t="s">
        <v>552</v>
      </c>
      <c r="CX11" s="1003"/>
      <c r="CY11" s="1003"/>
      <c r="CZ11" s="1003"/>
      <c r="DA11" s="1004"/>
      <c r="DB11" s="1002" t="s">
        <v>552</v>
      </c>
      <c r="DC11" s="1003"/>
      <c r="DD11" s="1003"/>
      <c r="DE11" s="1003"/>
      <c r="DF11" s="1004"/>
      <c r="DG11" s="1002" t="s">
        <v>552</v>
      </c>
      <c r="DH11" s="1003"/>
      <c r="DI11" s="1003"/>
      <c r="DJ11" s="1003"/>
      <c r="DK11" s="1004"/>
      <c r="DL11" s="1002" t="s">
        <v>552</v>
      </c>
      <c r="DM11" s="1003"/>
      <c r="DN11" s="1003"/>
      <c r="DO11" s="1003"/>
      <c r="DP11" s="1004"/>
      <c r="DQ11" s="1002" t="s">
        <v>552</v>
      </c>
      <c r="DR11" s="1003"/>
      <c r="DS11" s="1003"/>
      <c r="DT11" s="1003"/>
      <c r="DU11" s="1004"/>
      <c r="DV11" s="1005"/>
      <c r="DW11" s="1006"/>
      <c r="DX11" s="1006"/>
      <c r="DY11" s="1006"/>
      <c r="DZ11" s="1007"/>
      <c r="EA11" s="228"/>
    </row>
    <row r="12" spans="1:131" s="229" customFormat="1" ht="26.25" customHeight="1" x14ac:dyDescent="0.15">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15">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15">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15">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15">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15">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15">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15">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15">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15">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376</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
      <c r="A23" s="234" t="s">
        <v>377</v>
      </c>
      <c r="B23" s="950" t="s">
        <v>378</v>
      </c>
      <c r="C23" s="951"/>
      <c r="D23" s="951"/>
      <c r="E23" s="951"/>
      <c r="F23" s="951"/>
      <c r="G23" s="951"/>
      <c r="H23" s="951"/>
      <c r="I23" s="951"/>
      <c r="J23" s="951"/>
      <c r="K23" s="951"/>
      <c r="L23" s="951"/>
      <c r="M23" s="951"/>
      <c r="N23" s="951"/>
      <c r="O23" s="951"/>
      <c r="P23" s="961"/>
      <c r="Q23" s="1080">
        <v>21455</v>
      </c>
      <c r="R23" s="1074"/>
      <c r="S23" s="1074"/>
      <c r="T23" s="1074"/>
      <c r="U23" s="1074"/>
      <c r="V23" s="1074">
        <v>20826</v>
      </c>
      <c r="W23" s="1074"/>
      <c r="X23" s="1074"/>
      <c r="Y23" s="1074"/>
      <c r="Z23" s="1074"/>
      <c r="AA23" s="1074">
        <v>629</v>
      </c>
      <c r="AB23" s="1074"/>
      <c r="AC23" s="1074"/>
      <c r="AD23" s="1074"/>
      <c r="AE23" s="1081"/>
      <c r="AF23" s="1082">
        <v>524</v>
      </c>
      <c r="AG23" s="1074"/>
      <c r="AH23" s="1074"/>
      <c r="AI23" s="1074"/>
      <c r="AJ23" s="1083"/>
      <c r="AK23" s="1084"/>
      <c r="AL23" s="1085"/>
      <c r="AM23" s="1085"/>
      <c r="AN23" s="1085"/>
      <c r="AO23" s="1085"/>
      <c r="AP23" s="1074">
        <v>20741</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15">
      <c r="A24" s="1073" t="s">
        <v>379</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
      <c r="A25" s="1072" t="s">
        <v>380</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15">
      <c r="A26" s="1008" t="s">
        <v>357</v>
      </c>
      <c r="B26" s="1009"/>
      <c r="C26" s="1009"/>
      <c r="D26" s="1009"/>
      <c r="E26" s="1009"/>
      <c r="F26" s="1009"/>
      <c r="G26" s="1009"/>
      <c r="H26" s="1009"/>
      <c r="I26" s="1009"/>
      <c r="J26" s="1009"/>
      <c r="K26" s="1009"/>
      <c r="L26" s="1009"/>
      <c r="M26" s="1009"/>
      <c r="N26" s="1009"/>
      <c r="O26" s="1009"/>
      <c r="P26" s="1010"/>
      <c r="Q26" s="1014" t="s">
        <v>381</v>
      </c>
      <c r="R26" s="1015"/>
      <c r="S26" s="1015"/>
      <c r="T26" s="1015"/>
      <c r="U26" s="1016"/>
      <c r="V26" s="1014" t="s">
        <v>382</v>
      </c>
      <c r="W26" s="1015"/>
      <c r="X26" s="1015"/>
      <c r="Y26" s="1015"/>
      <c r="Z26" s="1016"/>
      <c r="AA26" s="1014" t="s">
        <v>383</v>
      </c>
      <c r="AB26" s="1015"/>
      <c r="AC26" s="1015"/>
      <c r="AD26" s="1015"/>
      <c r="AE26" s="1015"/>
      <c r="AF26" s="1068" t="s">
        <v>384</v>
      </c>
      <c r="AG26" s="1021"/>
      <c r="AH26" s="1021"/>
      <c r="AI26" s="1021"/>
      <c r="AJ26" s="1069"/>
      <c r="AK26" s="1015" t="s">
        <v>385</v>
      </c>
      <c r="AL26" s="1015"/>
      <c r="AM26" s="1015"/>
      <c r="AN26" s="1015"/>
      <c r="AO26" s="1016"/>
      <c r="AP26" s="1014" t="s">
        <v>386</v>
      </c>
      <c r="AQ26" s="1015"/>
      <c r="AR26" s="1015"/>
      <c r="AS26" s="1015"/>
      <c r="AT26" s="1016"/>
      <c r="AU26" s="1014" t="s">
        <v>387</v>
      </c>
      <c r="AV26" s="1015"/>
      <c r="AW26" s="1015"/>
      <c r="AX26" s="1015"/>
      <c r="AY26" s="1016"/>
      <c r="AZ26" s="1014" t="s">
        <v>388</v>
      </c>
      <c r="BA26" s="1015"/>
      <c r="BB26" s="1015"/>
      <c r="BC26" s="1015"/>
      <c r="BD26" s="1016"/>
      <c r="BE26" s="1014" t="s">
        <v>364</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15">
      <c r="A28" s="236">
        <v>1</v>
      </c>
      <c r="B28" s="1060" t="s">
        <v>389</v>
      </c>
      <c r="C28" s="1061"/>
      <c r="D28" s="1061"/>
      <c r="E28" s="1061"/>
      <c r="F28" s="1061"/>
      <c r="G28" s="1061"/>
      <c r="H28" s="1061"/>
      <c r="I28" s="1061"/>
      <c r="J28" s="1061"/>
      <c r="K28" s="1061"/>
      <c r="L28" s="1061"/>
      <c r="M28" s="1061"/>
      <c r="N28" s="1061"/>
      <c r="O28" s="1061"/>
      <c r="P28" s="1062"/>
      <c r="Q28" s="1063">
        <v>3044</v>
      </c>
      <c r="R28" s="1064"/>
      <c r="S28" s="1064"/>
      <c r="T28" s="1064"/>
      <c r="U28" s="1064"/>
      <c r="V28" s="1064">
        <v>2994</v>
      </c>
      <c r="W28" s="1064"/>
      <c r="X28" s="1064"/>
      <c r="Y28" s="1064"/>
      <c r="Z28" s="1064"/>
      <c r="AA28" s="1064">
        <v>50</v>
      </c>
      <c r="AB28" s="1064"/>
      <c r="AC28" s="1064"/>
      <c r="AD28" s="1064"/>
      <c r="AE28" s="1065"/>
      <c r="AF28" s="1066">
        <v>50</v>
      </c>
      <c r="AG28" s="1064"/>
      <c r="AH28" s="1064"/>
      <c r="AI28" s="1064"/>
      <c r="AJ28" s="1067"/>
      <c r="AK28" s="1055">
        <v>272</v>
      </c>
      <c r="AL28" s="1056"/>
      <c r="AM28" s="1056"/>
      <c r="AN28" s="1056"/>
      <c r="AO28" s="1056"/>
      <c r="AP28" s="1056" t="s">
        <v>552</v>
      </c>
      <c r="AQ28" s="1056"/>
      <c r="AR28" s="1056"/>
      <c r="AS28" s="1056"/>
      <c r="AT28" s="1056"/>
      <c r="AU28" s="1056" t="s">
        <v>552</v>
      </c>
      <c r="AV28" s="1056"/>
      <c r="AW28" s="1056"/>
      <c r="AX28" s="1056"/>
      <c r="AY28" s="1056"/>
      <c r="AZ28" s="1057" t="s">
        <v>552</v>
      </c>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15">
      <c r="A29" s="236">
        <v>2</v>
      </c>
      <c r="B29" s="1043" t="s">
        <v>390</v>
      </c>
      <c r="C29" s="1044"/>
      <c r="D29" s="1044"/>
      <c r="E29" s="1044"/>
      <c r="F29" s="1044"/>
      <c r="G29" s="1044"/>
      <c r="H29" s="1044"/>
      <c r="I29" s="1044"/>
      <c r="J29" s="1044"/>
      <c r="K29" s="1044"/>
      <c r="L29" s="1044"/>
      <c r="M29" s="1044"/>
      <c r="N29" s="1044"/>
      <c r="O29" s="1044"/>
      <c r="P29" s="1045"/>
      <c r="Q29" s="1051">
        <v>505</v>
      </c>
      <c r="R29" s="1052"/>
      <c r="S29" s="1052"/>
      <c r="T29" s="1052"/>
      <c r="U29" s="1052"/>
      <c r="V29" s="1052">
        <v>493</v>
      </c>
      <c r="W29" s="1052"/>
      <c r="X29" s="1052"/>
      <c r="Y29" s="1052"/>
      <c r="Z29" s="1052"/>
      <c r="AA29" s="1052">
        <v>11</v>
      </c>
      <c r="AB29" s="1052"/>
      <c r="AC29" s="1052"/>
      <c r="AD29" s="1052"/>
      <c r="AE29" s="1053"/>
      <c r="AF29" s="1048">
        <v>11</v>
      </c>
      <c r="AG29" s="1049"/>
      <c r="AH29" s="1049"/>
      <c r="AI29" s="1049"/>
      <c r="AJ29" s="1050"/>
      <c r="AK29" s="993">
        <v>129</v>
      </c>
      <c r="AL29" s="984"/>
      <c r="AM29" s="984"/>
      <c r="AN29" s="984"/>
      <c r="AO29" s="984"/>
      <c r="AP29" s="984" t="s">
        <v>552</v>
      </c>
      <c r="AQ29" s="984"/>
      <c r="AR29" s="984"/>
      <c r="AS29" s="984"/>
      <c r="AT29" s="984"/>
      <c r="AU29" s="984" t="s">
        <v>552</v>
      </c>
      <c r="AV29" s="984"/>
      <c r="AW29" s="984"/>
      <c r="AX29" s="984"/>
      <c r="AY29" s="984"/>
      <c r="AZ29" s="1054" t="s">
        <v>552</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15">
      <c r="A30" s="236">
        <v>3</v>
      </c>
      <c r="B30" s="1043" t="s">
        <v>391</v>
      </c>
      <c r="C30" s="1044"/>
      <c r="D30" s="1044"/>
      <c r="E30" s="1044"/>
      <c r="F30" s="1044"/>
      <c r="G30" s="1044"/>
      <c r="H30" s="1044"/>
      <c r="I30" s="1044"/>
      <c r="J30" s="1044"/>
      <c r="K30" s="1044"/>
      <c r="L30" s="1044"/>
      <c r="M30" s="1044"/>
      <c r="N30" s="1044"/>
      <c r="O30" s="1044"/>
      <c r="P30" s="1045"/>
      <c r="Q30" s="1051">
        <v>4667</v>
      </c>
      <c r="R30" s="1052"/>
      <c r="S30" s="1052"/>
      <c r="T30" s="1052"/>
      <c r="U30" s="1052"/>
      <c r="V30" s="1052">
        <v>4415</v>
      </c>
      <c r="W30" s="1052"/>
      <c r="X30" s="1052"/>
      <c r="Y30" s="1052"/>
      <c r="Z30" s="1052"/>
      <c r="AA30" s="1052">
        <v>252</v>
      </c>
      <c r="AB30" s="1052"/>
      <c r="AC30" s="1052"/>
      <c r="AD30" s="1052"/>
      <c r="AE30" s="1053"/>
      <c r="AF30" s="1048">
        <v>252</v>
      </c>
      <c r="AG30" s="1049"/>
      <c r="AH30" s="1049"/>
      <c r="AI30" s="1049"/>
      <c r="AJ30" s="1050"/>
      <c r="AK30" s="993">
        <v>679</v>
      </c>
      <c r="AL30" s="984"/>
      <c r="AM30" s="984"/>
      <c r="AN30" s="984"/>
      <c r="AO30" s="984"/>
      <c r="AP30" s="984" t="s">
        <v>552</v>
      </c>
      <c r="AQ30" s="984"/>
      <c r="AR30" s="984"/>
      <c r="AS30" s="984"/>
      <c r="AT30" s="984"/>
      <c r="AU30" s="984" t="s">
        <v>552</v>
      </c>
      <c r="AV30" s="984"/>
      <c r="AW30" s="984"/>
      <c r="AX30" s="984"/>
      <c r="AY30" s="984"/>
      <c r="AZ30" s="1054" t="s">
        <v>552</v>
      </c>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15">
      <c r="A31" s="236">
        <v>4</v>
      </c>
      <c r="B31" s="1043" t="s">
        <v>392</v>
      </c>
      <c r="C31" s="1044"/>
      <c r="D31" s="1044"/>
      <c r="E31" s="1044"/>
      <c r="F31" s="1044"/>
      <c r="G31" s="1044"/>
      <c r="H31" s="1044"/>
      <c r="I31" s="1044"/>
      <c r="J31" s="1044"/>
      <c r="K31" s="1044"/>
      <c r="L31" s="1044"/>
      <c r="M31" s="1044"/>
      <c r="N31" s="1044"/>
      <c r="O31" s="1044"/>
      <c r="P31" s="1045"/>
      <c r="Q31" s="1051">
        <v>228</v>
      </c>
      <c r="R31" s="1052"/>
      <c r="S31" s="1052"/>
      <c r="T31" s="1052"/>
      <c r="U31" s="1052"/>
      <c r="V31" s="1052">
        <v>204</v>
      </c>
      <c r="W31" s="1052"/>
      <c r="X31" s="1052"/>
      <c r="Y31" s="1052"/>
      <c r="Z31" s="1052"/>
      <c r="AA31" s="1052">
        <v>24</v>
      </c>
      <c r="AB31" s="1052"/>
      <c r="AC31" s="1052"/>
      <c r="AD31" s="1052"/>
      <c r="AE31" s="1053"/>
      <c r="AF31" s="1048">
        <v>103</v>
      </c>
      <c r="AG31" s="1049"/>
      <c r="AH31" s="1049"/>
      <c r="AI31" s="1049"/>
      <c r="AJ31" s="1050"/>
      <c r="AK31" s="993">
        <v>103</v>
      </c>
      <c r="AL31" s="984"/>
      <c r="AM31" s="984"/>
      <c r="AN31" s="984"/>
      <c r="AO31" s="984"/>
      <c r="AP31" s="984">
        <v>1238</v>
      </c>
      <c r="AQ31" s="984"/>
      <c r="AR31" s="984"/>
      <c r="AS31" s="984"/>
      <c r="AT31" s="984"/>
      <c r="AU31" s="984">
        <v>769</v>
      </c>
      <c r="AV31" s="984"/>
      <c r="AW31" s="984"/>
      <c r="AX31" s="984"/>
      <c r="AY31" s="984"/>
      <c r="AZ31" s="1054" t="s">
        <v>552</v>
      </c>
      <c r="BA31" s="1054"/>
      <c r="BB31" s="1054"/>
      <c r="BC31" s="1054"/>
      <c r="BD31" s="1054"/>
      <c r="BE31" s="985" t="s">
        <v>393</v>
      </c>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15">
      <c r="A32" s="236">
        <v>5</v>
      </c>
      <c r="B32" s="1043" t="s">
        <v>394</v>
      </c>
      <c r="C32" s="1044"/>
      <c r="D32" s="1044"/>
      <c r="E32" s="1044"/>
      <c r="F32" s="1044"/>
      <c r="G32" s="1044"/>
      <c r="H32" s="1044"/>
      <c r="I32" s="1044"/>
      <c r="J32" s="1044"/>
      <c r="K32" s="1044"/>
      <c r="L32" s="1044"/>
      <c r="M32" s="1044"/>
      <c r="N32" s="1044"/>
      <c r="O32" s="1044"/>
      <c r="P32" s="1045"/>
      <c r="Q32" s="1051">
        <v>543</v>
      </c>
      <c r="R32" s="1052"/>
      <c r="S32" s="1052"/>
      <c r="T32" s="1052"/>
      <c r="U32" s="1052"/>
      <c r="V32" s="1052">
        <v>456</v>
      </c>
      <c r="W32" s="1052"/>
      <c r="X32" s="1052"/>
      <c r="Y32" s="1052"/>
      <c r="Z32" s="1052"/>
      <c r="AA32" s="1052">
        <v>86</v>
      </c>
      <c r="AB32" s="1052"/>
      <c r="AC32" s="1052"/>
      <c r="AD32" s="1052"/>
      <c r="AE32" s="1053"/>
      <c r="AF32" s="1048">
        <v>59</v>
      </c>
      <c r="AG32" s="1049"/>
      <c r="AH32" s="1049"/>
      <c r="AI32" s="1049"/>
      <c r="AJ32" s="1050"/>
      <c r="AK32" s="993">
        <v>274</v>
      </c>
      <c r="AL32" s="984"/>
      <c r="AM32" s="984"/>
      <c r="AN32" s="984"/>
      <c r="AO32" s="984"/>
      <c r="AP32" s="984">
        <v>1781</v>
      </c>
      <c r="AQ32" s="984"/>
      <c r="AR32" s="984"/>
      <c r="AS32" s="984"/>
      <c r="AT32" s="984"/>
      <c r="AU32" s="984">
        <v>1327</v>
      </c>
      <c r="AV32" s="984"/>
      <c r="AW32" s="984"/>
      <c r="AX32" s="984"/>
      <c r="AY32" s="984"/>
      <c r="AZ32" s="1054" t="s">
        <v>552</v>
      </c>
      <c r="BA32" s="1054"/>
      <c r="BB32" s="1054"/>
      <c r="BC32" s="1054"/>
      <c r="BD32" s="1054"/>
      <c r="BE32" s="985" t="s">
        <v>393</v>
      </c>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15">
      <c r="A33" s="236">
        <v>6</v>
      </c>
      <c r="B33" s="1043" t="s">
        <v>395</v>
      </c>
      <c r="C33" s="1044"/>
      <c r="D33" s="1044"/>
      <c r="E33" s="1044"/>
      <c r="F33" s="1044"/>
      <c r="G33" s="1044"/>
      <c r="H33" s="1044"/>
      <c r="I33" s="1044"/>
      <c r="J33" s="1044"/>
      <c r="K33" s="1044"/>
      <c r="L33" s="1044"/>
      <c r="M33" s="1044"/>
      <c r="N33" s="1044"/>
      <c r="O33" s="1044"/>
      <c r="P33" s="1045"/>
      <c r="Q33" s="1051">
        <v>488</v>
      </c>
      <c r="R33" s="1052"/>
      <c r="S33" s="1052"/>
      <c r="T33" s="1052"/>
      <c r="U33" s="1052"/>
      <c r="V33" s="1052">
        <v>425</v>
      </c>
      <c r="W33" s="1052"/>
      <c r="X33" s="1052"/>
      <c r="Y33" s="1052"/>
      <c r="Z33" s="1052"/>
      <c r="AA33" s="1052">
        <v>56</v>
      </c>
      <c r="AB33" s="1052"/>
      <c r="AC33" s="1052"/>
      <c r="AD33" s="1052"/>
      <c r="AE33" s="1053"/>
      <c r="AF33" s="1048">
        <v>61</v>
      </c>
      <c r="AG33" s="1049"/>
      <c r="AH33" s="1049"/>
      <c r="AI33" s="1049"/>
      <c r="AJ33" s="1050"/>
      <c r="AK33" s="993">
        <v>293</v>
      </c>
      <c r="AL33" s="984"/>
      <c r="AM33" s="984"/>
      <c r="AN33" s="984"/>
      <c r="AO33" s="984"/>
      <c r="AP33" s="984">
        <v>1497</v>
      </c>
      <c r="AQ33" s="984"/>
      <c r="AR33" s="984"/>
      <c r="AS33" s="984"/>
      <c r="AT33" s="984"/>
      <c r="AU33" s="984">
        <v>1492</v>
      </c>
      <c r="AV33" s="984"/>
      <c r="AW33" s="984"/>
      <c r="AX33" s="984"/>
      <c r="AY33" s="984"/>
      <c r="AZ33" s="1054" t="s">
        <v>552</v>
      </c>
      <c r="BA33" s="1054"/>
      <c r="BB33" s="1054"/>
      <c r="BC33" s="1054"/>
      <c r="BD33" s="1054"/>
      <c r="BE33" s="985" t="s">
        <v>396</v>
      </c>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15">
      <c r="A34" s="236">
        <v>7</v>
      </c>
      <c r="B34" s="1043" t="s">
        <v>397</v>
      </c>
      <c r="C34" s="1044"/>
      <c r="D34" s="1044"/>
      <c r="E34" s="1044"/>
      <c r="F34" s="1044"/>
      <c r="G34" s="1044"/>
      <c r="H34" s="1044"/>
      <c r="I34" s="1044"/>
      <c r="J34" s="1044"/>
      <c r="K34" s="1044"/>
      <c r="L34" s="1044"/>
      <c r="M34" s="1044"/>
      <c r="N34" s="1044"/>
      <c r="O34" s="1044"/>
      <c r="P34" s="1045"/>
      <c r="Q34" s="1051">
        <v>349</v>
      </c>
      <c r="R34" s="1052"/>
      <c r="S34" s="1052"/>
      <c r="T34" s="1052"/>
      <c r="U34" s="1052"/>
      <c r="V34" s="1052">
        <v>336</v>
      </c>
      <c r="W34" s="1052"/>
      <c r="X34" s="1052"/>
      <c r="Y34" s="1052"/>
      <c r="Z34" s="1052"/>
      <c r="AA34" s="1052">
        <v>9</v>
      </c>
      <c r="AB34" s="1052"/>
      <c r="AC34" s="1052"/>
      <c r="AD34" s="1052"/>
      <c r="AE34" s="1053"/>
      <c r="AF34" s="1048">
        <v>13</v>
      </c>
      <c r="AG34" s="1049"/>
      <c r="AH34" s="1049"/>
      <c r="AI34" s="1049"/>
      <c r="AJ34" s="1050"/>
      <c r="AK34" s="993">
        <v>156</v>
      </c>
      <c r="AL34" s="984"/>
      <c r="AM34" s="984"/>
      <c r="AN34" s="984"/>
      <c r="AO34" s="984"/>
      <c r="AP34" s="984">
        <v>396</v>
      </c>
      <c r="AQ34" s="984"/>
      <c r="AR34" s="984"/>
      <c r="AS34" s="984"/>
      <c r="AT34" s="984"/>
      <c r="AU34" s="984">
        <v>310</v>
      </c>
      <c r="AV34" s="984"/>
      <c r="AW34" s="984"/>
      <c r="AX34" s="984"/>
      <c r="AY34" s="984"/>
      <c r="AZ34" s="1054" t="s">
        <v>552</v>
      </c>
      <c r="BA34" s="1054"/>
      <c r="BB34" s="1054"/>
      <c r="BC34" s="1054"/>
      <c r="BD34" s="1054"/>
      <c r="BE34" s="985" t="s">
        <v>396</v>
      </c>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15">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15">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15">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15">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15">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15">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15">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15">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15">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15">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15">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15">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15">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15">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15">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15">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15">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15">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15">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15">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15">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15">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15">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15">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15">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15">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15">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398</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
      <c r="A63" s="234" t="s">
        <v>377</v>
      </c>
      <c r="B63" s="950" t="s">
        <v>399</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549</v>
      </c>
      <c r="AG63" s="972"/>
      <c r="AH63" s="972"/>
      <c r="AI63" s="972"/>
      <c r="AJ63" s="1035"/>
      <c r="AK63" s="1036"/>
      <c r="AL63" s="976"/>
      <c r="AM63" s="976"/>
      <c r="AN63" s="976"/>
      <c r="AO63" s="976"/>
      <c r="AP63" s="972">
        <v>4912</v>
      </c>
      <c r="AQ63" s="972"/>
      <c r="AR63" s="972"/>
      <c r="AS63" s="972"/>
      <c r="AT63" s="972"/>
      <c r="AU63" s="972">
        <v>3898</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
      <c r="A65" s="226" t="s">
        <v>400</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15">
      <c r="A66" s="1008" t="s">
        <v>401</v>
      </c>
      <c r="B66" s="1009"/>
      <c r="C66" s="1009"/>
      <c r="D66" s="1009"/>
      <c r="E66" s="1009"/>
      <c r="F66" s="1009"/>
      <c r="G66" s="1009"/>
      <c r="H66" s="1009"/>
      <c r="I66" s="1009"/>
      <c r="J66" s="1009"/>
      <c r="K66" s="1009"/>
      <c r="L66" s="1009"/>
      <c r="M66" s="1009"/>
      <c r="N66" s="1009"/>
      <c r="O66" s="1009"/>
      <c r="P66" s="1010"/>
      <c r="Q66" s="1014" t="s">
        <v>381</v>
      </c>
      <c r="R66" s="1015"/>
      <c r="S66" s="1015"/>
      <c r="T66" s="1015"/>
      <c r="U66" s="1016"/>
      <c r="V66" s="1014" t="s">
        <v>382</v>
      </c>
      <c r="W66" s="1015"/>
      <c r="X66" s="1015"/>
      <c r="Y66" s="1015"/>
      <c r="Z66" s="1016"/>
      <c r="AA66" s="1014" t="s">
        <v>383</v>
      </c>
      <c r="AB66" s="1015"/>
      <c r="AC66" s="1015"/>
      <c r="AD66" s="1015"/>
      <c r="AE66" s="1016"/>
      <c r="AF66" s="1020" t="s">
        <v>384</v>
      </c>
      <c r="AG66" s="1021"/>
      <c r="AH66" s="1021"/>
      <c r="AI66" s="1021"/>
      <c r="AJ66" s="1022"/>
      <c r="AK66" s="1014" t="s">
        <v>385</v>
      </c>
      <c r="AL66" s="1009"/>
      <c r="AM66" s="1009"/>
      <c r="AN66" s="1009"/>
      <c r="AO66" s="1010"/>
      <c r="AP66" s="1014" t="s">
        <v>386</v>
      </c>
      <c r="AQ66" s="1015"/>
      <c r="AR66" s="1015"/>
      <c r="AS66" s="1015"/>
      <c r="AT66" s="1016"/>
      <c r="AU66" s="1014" t="s">
        <v>402</v>
      </c>
      <c r="AV66" s="1015"/>
      <c r="AW66" s="1015"/>
      <c r="AX66" s="1015"/>
      <c r="AY66" s="1016"/>
      <c r="AZ66" s="1014" t="s">
        <v>364</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15">
      <c r="A68" s="230">
        <v>1</v>
      </c>
      <c r="B68" s="998" t="s">
        <v>558</v>
      </c>
      <c r="C68" s="999"/>
      <c r="D68" s="999"/>
      <c r="E68" s="999"/>
      <c r="F68" s="999"/>
      <c r="G68" s="999"/>
      <c r="H68" s="999"/>
      <c r="I68" s="999"/>
      <c r="J68" s="999"/>
      <c r="K68" s="999"/>
      <c r="L68" s="999"/>
      <c r="M68" s="999"/>
      <c r="N68" s="999"/>
      <c r="O68" s="999"/>
      <c r="P68" s="1000"/>
      <c r="Q68" s="1001">
        <v>1609</v>
      </c>
      <c r="R68" s="995"/>
      <c r="S68" s="995"/>
      <c r="T68" s="995"/>
      <c r="U68" s="995"/>
      <c r="V68" s="995">
        <v>1467</v>
      </c>
      <c r="W68" s="995"/>
      <c r="X68" s="995"/>
      <c r="Y68" s="995"/>
      <c r="Z68" s="995"/>
      <c r="AA68" s="995">
        <v>141</v>
      </c>
      <c r="AB68" s="995"/>
      <c r="AC68" s="995"/>
      <c r="AD68" s="995"/>
      <c r="AE68" s="995"/>
      <c r="AF68" s="995">
        <v>141</v>
      </c>
      <c r="AG68" s="995"/>
      <c r="AH68" s="995"/>
      <c r="AI68" s="995"/>
      <c r="AJ68" s="995"/>
      <c r="AK68" s="995" t="s">
        <v>562</v>
      </c>
      <c r="AL68" s="995"/>
      <c r="AM68" s="995"/>
      <c r="AN68" s="995"/>
      <c r="AO68" s="995"/>
      <c r="AP68" s="995" t="s">
        <v>562</v>
      </c>
      <c r="AQ68" s="995"/>
      <c r="AR68" s="995"/>
      <c r="AS68" s="995"/>
      <c r="AT68" s="995"/>
      <c r="AU68" s="995" t="s">
        <v>562</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15">
      <c r="A69" s="232">
        <v>2</v>
      </c>
      <c r="B69" s="987" t="s">
        <v>559</v>
      </c>
      <c r="C69" s="988"/>
      <c r="D69" s="988"/>
      <c r="E69" s="988"/>
      <c r="F69" s="988"/>
      <c r="G69" s="988"/>
      <c r="H69" s="988"/>
      <c r="I69" s="988"/>
      <c r="J69" s="988"/>
      <c r="K69" s="988"/>
      <c r="L69" s="988"/>
      <c r="M69" s="988"/>
      <c r="N69" s="988"/>
      <c r="O69" s="988"/>
      <c r="P69" s="989"/>
      <c r="Q69" s="990">
        <v>456917</v>
      </c>
      <c r="R69" s="984"/>
      <c r="S69" s="984"/>
      <c r="T69" s="984"/>
      <c r="U69" s="984"/>
      <c r="V69" s="984">
        <v>456118</v>
      </c>
      <c r="W69" s="984"/>
      <c r="X69" s="984"/>
      <c r="Y69" s="984"/>
      <c r="Z69" s="984"/>
      <c r="AA69" s="984">
        <v>799</v>
      </c>
      <c r="AB69" s="984"/>
      <c r="AC69" s="984"/>
      <c r="AD69" s="984"/>
      <c r="AE69" s="984"/>
      <c r="AF69" s="984">
        <v>794</v>
      </c>
      <c r="AG69" s="984"/>
      <c r="AH69" s="984"/>
      <c r="AI69" s="984"/>
      <c r="AJ69" s="984"/>
      <c r="AK69" s="984">
        <v>892</v>
      </c>
      <c r="AL69" s="984"/>
      <c r="AM69" s="984"/>
      <c r="AN69" s="984"/>
      <c r="AO69" s="984"/>
      <c r="AP69" s="984" t="s">
        <v>562</v>
      </c>
      <c r="AQ69" s="984"/>
      <c r="AR69" s="984"/>
      <c r="AS69" s="984"/>
      <c r="AT69" s="984"/>
      <c r="AU69" s="984" t="s">
        <v>562</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15">
      <c r="A70" s="232">
        <v>3</v>
      </c>
      <c r="B70" s="987" t="s">
        <v>560</v>
      </c>
      <c r="C70" s="988"/>
      <c r="D70" s="988"/>
      <c r="E70" s="988"/>
      <c r="F70" s="988"/>
      <c r="G70" s="988"/>
      <c r="H70" s="988"/>
      <c r="I70" s="988"/>
      <c r="J70" s="988"/>
      <c r="K70" s="988"/>
      <c r="L70" s="988"/>
      <c r="M70" s="988"/>
      <c r="N70" s="988"/>
      <c r="O70" s="988"/>
      <c r="P70" s="989"/>
      <c r="Q70" s="990">
        <v>4343</v>
      </c>
      <c r="R70" s="984"/>
      <c r="S70" s="984"/>
      <c r="T70" s="984"/>
      <c r="U70" s="984"/>
      <c r="V70" s="984">
        <v>4160</v>
      </c>
      <c r="W70" s="984"/>
      <c r="X70" s="984"/>
      <c r="Y70" s="984"/>
      <c r="Z70" s="984"/>
      <c r="AA70" s="984">
        <v>183</v>
      </c>
      <c r="AB70" s="984"/>
      <c r="AC70" s="984"/>
      <c r="AD70" s="984"/>
      <c r="AE70" s="984"/>
      <c r="AF70" s="984">
        <v>183</v>
      </c>
      <c r="AG70" s="984"/>
      <c r="AH70" s="984"/>
      <c r="AI70" s="984"/>
      <c r="AJ70" s="984"/>
      <c r="AK70" s="984" t="s">
        <v>562</v>
      </c>
      <c r="AL70" s="984"/>
      <c r="AM70" s="984"/>
      <c r="AN70" s="984"/>
      <c r="AO70" s="984"/>
      <c r="AP70" s="984" t="s">
        <v>562</v>
      </c>
      <c r="AQ70" s="984"/>
      <c r="AR70" s="984"/>
      <c r="AS70" s="984"/>
      <c r="AT70" s="984"/>
      <c r="AU70" s="984" t="s">
        <v>562</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15">
      <c r="A71" s="232">
        <v>4</v>
      </c>
      <c r="B71" s="987" t="s">
        <v>561</v>
      </c>
      <c r="C71" s="988"/>
      <c r="D71" s="988"/>
      <c r="E71" s="988"/>
      <c r="F71" s="988"/>
      <c r="G71" s="988"/>
      <c r="H71" s="988"/>
      <c r="I71" s="988"/>
      <c r="J71" s="988"/>
      <c r="K71" s="988"/>
      <c r="L71" s="988"/>
      <c r="M71" s="988"/>
      <c r="N71" s="988"/>
      <c r="O71" s="988"/>
      <c r="P71" s="989"/>
      <c r="Q71" s="990">
        <v>753</v>
      </c>
      <c r="R71" s="984"/>
      <c r="S71" s="984"/>
      <c r="T71" s="984"/>
      <c r="U71" s="984"/>
      <c r="V71" s="984">
        <v>694</v>
      </c>
      <c r="W71" s="984"/>
      <c r="X71" s="984"/>
      <c r="Y71" s="984"/>
      <c r="Z71" s="984"/>
      <c r="AA71" s="984">
        <v>59</v>
      </c>
      <c r="AB71" s="984"/>
      <c r="AC71" s="984"/>
      <c r="AD71" s="984"/>
      <c r="AE71" s="984"/>
      <c r="AF71" s="984">
        <v>59</v>
      </c>
      <c r="AG71" s="984"/>
      <c r="AH71" s="984"/>
      <c r="AI71" s="984"/>
      <c r="AJ71" s="984"/>
      <c r="AK71" s="984" t="s">
        <v>562</v>
      </c>
      <c r="AL71" s="984"/>
      <c r="AM71" s="984"/>
      <c r="AN71" s="984"/>
      <c r="AO71" s="984"/>
      <c r="AP71" s="984" t="s">
        <v>562</v>
      </c>
      <c r="AQ71" s="984"/>
      <c r="AR71" s="984"/>
      <c r="AS71" s="984"/>
      <c r="AT71" s="984"/>
      <c r="AU71" s="984" t="s">
        <v>562</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15">
      <c r="A72" s="232">
        <v>5</v>
      </c>
      <c r="B72" s="987" t="s">
        <v>568</v>
      </c>
      <c r="C72" s="988"/>
      <c r="D72" s="988"/>
      <c r="E72" s="988"/>
      <c r="F72" s="988"/>
      <c r="G72" s="988"/>
      <c r="H72" s="988"/>
      <c r="I72" s="988"/>
      <c r="J72" s="988"/>
      <c r="K72" s="988"/>
      <c r="L72" s="988"/>
      <c r="M72" s="988"/>
      <c r="N72" s="988"/>
      <c r="O72" s="988"/>
      <c r="P72" s="989"/>
      <c r="Q72" s="990">
        <v>28832</v>
      </c>
      <c r="R72" s="984"/>
      <c r="S72" s="984"/>
      <c r="T72" s="984"/>
      <c r="U72" s="984"/>
      <c r="V72" s="984">
        <v>26141</v>
      </c>
      <c r="W72" s="984"/>
      <c r="X72" s="984"/>
      <c r="Y72" s="984"/>
      <c r="Z72" s="984"/>
      <c r="AA72" s="984">
        <v>2691</v>
      </c>
      <c r="AB72" s="984"/>
      <c r="AC72" s="984"/>
      <c r="AD72" s="984"/>
      <c r="AE72" s="984"/>
      <c r="AF72" s="984">
        <v>36115</v>
      </c>
      <c r="AG72" s="984"/>
      <c r="AH72" s="984"/>
      <c r="AI72" s="984"/>
      <c r="AJ72" s="984"/>
      <c r="AK72" s="984" t="s">
        <v>562</v>
      </c>
      <c r="AL72" s="984"/>
      <c r="AM72" s="984"/>
      <c r="AN72" s="984"/>
      <c r="AO72" s="984"/>
      <c r="AP72" s="984">
        <v>55247</v>
      </c>
      <c r="AQ72" s="984"/>
      <c r="AR72" s="984"/>
      <c r="AS72" s="984"/>
      <c r="AT72" s="984"/>
      <c r="AU72" s="984">
        <v>2020</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15">
      <c r="A73" s="232">
        <v>6</v>
      </c>
      <c r="B73" s="987" t="s">
        <v>569</v>
      </c>
      <c r="C73" s="988"/>
      <c r="D73" s="988"/>
      <c r="E73" s="988"/>
      <c r="F73" s="988"/>
      <c r="G73" s="988"/>
      <c r="H73" s="988"/>
      <c r="I73" s="988"/>
      <c r="J73" s="988"/>
      <c r="K73" s="988"/>
      <c r="L73" s="988"/>
      <c r="M73" s="988"/>
      <c r="N73" s="988"/>
      <c r="O73" s="988"/>
      <c r="P73" s="989"/>
      <c r="Q73" s="990">
        <v>3013</v>
      </c>
      <c r="R73" s="984"/>
      <c r="S73" s="984"/>
      <c r="T73" s="984"/>
      <c r="U73" s="984"/>
      <c r="V73" s="984">
        <v>2588</v>
      </c>
      <c r="W73" s="984"/>
      <c r="X73" s="984"/>
      <c r="Y73" s="984"/>
      <c r="Z73" s="984"/>
      <c r="AA73" s="984">
        <v>425</v>
      </c>
      <c r="AB73" s="984"/>
      <c r="AC73" s="984"/>
      <c r="AD73" s="984"/>
      <c r="AE73" s="984"/>
      <c r="AF73" s="984">
        <v>3544</v>
      </c>
      <c r="AG73" s="984"/>
      <c r="AH73" s="984"/>
      <c r="AI73" s="984"/>
      <c r="AJ73" s="984"/>
      <c r="AK73" s="984" t="s">
        <v>570</v>
      </c>
      <c r="AL73" s="984"/>
      <c r="AM73" s="984"/>
      <c r="AN73" s="984"/>
      <c r="AO73" s="984"/>
      <c r="AP73" s="984">
        <v>9249</v>
      </c>
      <c r="AQ73" s="984"/>
      <c r="AR73" s="984"/>
      <c r="AS73" s="984"/>
      <c r="AT73" s="984"/>
      <c r="AU73" s="984" t="s">
        <v>570</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15">
      <c r="A74" s="232">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15">
      <c r="A75" s="232">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15">
      <c r="A76" s="232">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15">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15">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15">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15">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15">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15">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15">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15">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15">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15">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15">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
      <c r="A88" s="234" t="s">
        <v>377</v>
      </c>
      <c r="B88" s="950" t="s">
        <v>403</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40836</v>
      </c>
      <c r="AG88" s="972"/>
      <c r="AH88" s="972"/>
      <c r="AI88" s="972"/>
      <c r="AJ88" s="972"/>
      <c r="AK88" s="976"/>
      <c r="AL88" s="976"/>
      <c r="AM88" s="976"/>
      <c r="AN88" s="976"/>
      <c r="AO88" s="976"/>
      <c r="AP88" s="972">
        <v>64496</v>
      </c>
      <c r="AQ88" s="972"/>
      <c r="AR88" s="972"/>
      <c r="AS88" s="972"/>
      <c r="AT88" s="972"/>
      <c r="AU88" s="972">
        <v>2020</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950" t="s">
        <v>404</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405</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406</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407</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408</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55" t="s">
        <v>409</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410</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15">
      <c r="A109" s="908" t="s">
        <v>411</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412</v>
      </c>
      <c r="AB109" s="909"/>
      <c r="AC109" s="909"/>
      <c r="AD109" s="909"/>
      <c r="AE109" s="910"/>
      <c r="AF109" s="911" t="s">
        <v>413</v>
      </c>
      <c r="AG109" s="909"/>
      <c r="AH109" s="909"/>
      <c r="AI109" s="909"/>
      <c r="AJ109" s="910"/>
      <c r="AK109" s="911" t="s">
        <v>294</v>
      </c>
      <c r="AL109" s="909"/>
      <c r="AM109" s="909"/>
      <c r="AN109" s="909"/>
      <c r="AO109" s="910"/>
      <c r="AP109" s="911" t="s">
        <v>414</v>
      </c>
      <c r="AQ109" s="909"/>
      <c r="AR109" s="909"/>
      <c r="AS109" s="909"/>
      <c r="AT109" s="942"/>
      <c r="AU109" s="908" t="s">
        <v>411</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412</v>
      </c>
      <c r="BR109" s="909"/>
      <c r="BS109" s="909"/>
      <c r="BT109" s="909"/>
      <c r="BU109" s="910"/>
      <c r="BV109" s="911" t="s">
        <v>413</v>
      </c>
      <c r="BW109" s="909"/>
      <c r="BX109" s="909"/>
      <c r="BY109" s="909"/>
      <c r="BZ109" s="910"/>
      <c r="CA109" s="911" t="s">
        <v>294</v>
      </c>
      <c r="CB109" s="909"/>
      <c r="CC109" s="909"/>
      <c r="CD109" s="909"/>
      <c r="CE109" s="910"/>
      <c r="CF109" s="949" t="s">
        <v>414</v>
      </c>
      <c r="CG109" s="949"/>
      <c r="CH109" s="949"/>
      <c r="CI109" s="949"/>
      <c r="CJ109" s="949"/>
      <c r="CK109" s="911" t="s">
        <v>415</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412</v>
      </c>
      <c r="DH109" s="909"/>
      <c r="DI109" s="909"/>
      <c r="DJ109" s="909"/>
      <c r="DK109" s="910"/>
      <c r="DL109" s="911" t="s">
        <v>413</v>
      </c>
      <c r="DM109" s="909"/>
      <c r="DN109" s="909"/>
      <c r="DO109" s="909"/>
      <c r="DP109" s="910"/>
      <c r="DQ109" s="911" t="s">
        <v>294</v>
      </c>
      <c r="DR109" s="909"/>
      <c r="DS109" s="909"/>
      <c r="DT109" s="909"/>
      <c r="DU109" s="910"/>
      <c r="DV109" s="911" t="s">
        <v>414</v>
      </c>
      <c r="DW109" s="909"/>
      <c r="DX109" s="909"/>
      <c r="DY109" s="909"/>
      <c r="DZ109" s="942"/>
    </row>
    <row r="110" spans="1:131" s="224" customFormat="1" ht="26.25" customHeight="1" x14ac:dyDescent="0.15">
      <c r="A110" s="820" t="s">
        <v>416</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3075304</v>
      </c>
      <c r="AB110" s="902"/>
      <c r="AC110" s="902"/>
      <c r="AD110" s="902"/>
      <c r="AE110" s="903"/>
      <c r="AF110" s="904">
        <v>2924295</v>
      </c>
      <c r="AG110" s="902"/>
      <c r="AH110" s="902"/>
      <c r="AI110" s="902"/>
      <c r="AJ110" s="903"/>
      <c r="AK110" s="904">
        <v>2704210</v>
      </c>
      <c r="AL110" s="902"/>
      <c r="AM110" s="902"/>
      <c r="AN110" s="902"/>
      <c r="AO110" s="903"/>
      <c r="AP110" s="905">
        <v>27.5</v>
      </c>
      <c r="AQ110" s="906"/>
      <c r="AR110" s="906"/>
      <c r="AS110" s="906"/>
      <c r="AT110" s="907"/>
      <c r="AU110" s="943" t="s">
        <v>69</v>
      </c>
      <c r="AV110" s="944"/>
      <c r="AW110" s="944"/>
      <c r="AX110" s="944"/>
      <c r="AY110" s="944"/>
      <c r="AZ110" s="873" t="s">
        <v>417</v>
      </c>
      <c r="BA110" s="821"/>
      <c r="BB110" s="821"/>
      <c r="BC110" s="821"/>
      <c r="BD110" s="821"/>
      <c r="BE110" s="821"/>
      <c r="BF110" s="821"/>
      <c r="BG110" s="821"/>
      <c r="BH110" s="821"/>
      <c r="BI110" s="821"/>
      <c r="BJ110" s="821"/>
      <c r="BK110" s="821"/>
      <c r="BL110" s="821"/>
      <c r="BM110" s="821"/>
      <c r="BN110" s="821"/>
      <c r="BO110" s="821"/>
      <c r="BP110" s="822"/>
      <c r="BQ110" s="874">
        <v>23767274</v>
      </c>
      <c r="BR110" s="855"/>
      <c r="BS110" s="855"/>
      <c r="BT110" s="855"/>
      <c r="BU110" s="855"/>
      <c r="BV110" s="855">
        <v>22079763</v>
      </c>
      <c r="BW110" s="855"/>
      <c r="BX110" s="855"/>
      <c r="BY110" s="855"/>
      <c r="BZ110" s="855"/>
      <c r="CA110" s="855">
        <v>20741278</v>
      </c>
      <c r="CB110" s="855"/>
      <c r="CC110" s="855"/>
      <c r="CD110" s="855"/>
      <c r="CE110" s="855"/>
      <c r="CF110" s="879">
        <v>210.7</v>
      </c>
      <c r="CG110" s="880"/>
      <c r="CH110" s="880"/>
      <c r="CI110" s="880"/>
      <c r="CJ110" s="880"/>
      <c r="CK110" s="939" t="s">
        <v>418</v>
      </c>
      <c r="CL110" s="832"/>
      <c r="CM110" s="873" t="s">
        <v>419</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15">
      <c r="A111" s="787" t="s">
        <v>420</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421</v>
      </c>
      <c r="BA111" s="765"/>
      <c r="BB111" s="765"/>
      <c r="BC111" s="765"/>
      <c r="BD111" s="765"/>
      <c r="BE111" s="765"/>
      <c r="BF111" s="765"/>
      <c r="BG111" s="765"/>
      <c r="BH111" s="765"/>
      <c r="BI111" s="765"/>
      <c r="BJ111" s="765"/>
      <c r="BK111" s="765"/>
      <c r="BL111" s="765"/>
      <c r="BM111" s="765"/>
      <c r="BN111" s="765"/>
      <c r="BO111" s="765"/>
      <c r="BP111" s="766"/>
      <c r="BQ111" s="829" t="s">
        <v>122</v>
      </c>
      <c r="BR111" s="830"/>
      <c r="BS111" s="830"/>
      <c r="BT111" s="830"/>
      <c r="BU111" s="830"/>
      <c r="BV111" s="830" t="s">
        <v>122</v>
      </c>
      <c r="BW111" s="830"/>
      <c r="BX111" s="830"/>
      <c r="BY111" s="830"/>
      <c r="BZ111" s="830"/>
      <c r="CA111" s="830" t="s">
        <v>122</v>
      </c>
      <c r="CB111" s="830"/>
      <c r="CC111" s="830"/>
      <c r="CD111" s="830"/>
      <c r="CE111" s="830"/>
      <c r="CF111" s="888" t="s">
        <v>122</v>
      </c>
      <c r="CG111" s="889"/>
      <c r="CH111" s="889"/>
      <c r="CI111" s="889"/>
      <c r="CJ111" s="889"/>
      <c r="CK111" s="940"/>
      <c r="CL111" s="834"/>
      <c r="CM111" s="828" t="s">
        <v>422</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15">
      <c r="A112" s="925" t="s">
        <v>423</v>
      </c>
      <c r="B112" s="926"/>
      <c r="C112" s="765" t="s">
        <v>424</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425</v>
      </c>
      <c r="BA112" s="765"/>
      <c r="BB112" s="765"/>
      <c r="BC112" s="765"/>
      <c r="BD112" s="765"/>
      <c r="BE112" s="765"/>
      <c r="BF112" s="765"/>
      <c r="BG112" s="765"/>
      <c r="BH112" s="765"/>
      <c r="BI112" s="765"/>
      <c r="BJ112" s="765"/>
      <c r="BK112" s="765"/>
      <c r="BL112" s="765"/>
      <c r="BM112" s="765"/>
      <c r="BN112" s="765"/>
      <c r="BO112" s="765"/>
      <c r="BP112" s="766"/>
      <c r="BQ112" s="829">
        <v>7284712</v>
      </c>
      <c r="BR112" s="830"/>
      <c r="BS112" s="830"/>
      <c r="BT112" s="830"/>
      <c r="BU112" s="830"/>
      <c r="BV112" s="830">
        <v>6411886</v>
      </c>
      <c r="BW112" s="830"/>
      <c r="BX112" s="830"/>
      <c r="BY112" s="830"/>
      <c r="BZ112" s="830"/>
      <c r="CA112" s="830">
        <v>3897873</v>
      </c>
      <c r="CB112" s="830"/>
      <c r="CC112" s="830"/>
      <c r="CD112" s="830"/>
      <c r="CE112" s="830"/>
      <c r="CF112" s="888">
        <v>39.6</v>
      </c>
      <c r="CG112" s="889"/>
      <c r="CH112" s="889"/>
      <c r="CI112" s="889"/>
      <c r="CJ112" s="889"/>
      <c r="CK112" s="940"/>
      <c r="CL112" s="834"/>
      <c r="CM112" s="828" t="s">
        <v>426</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15">
      <c r="A113" s="927"/>
      <c r="B113" s="928"/>
      <c r="C113" s="765" t="s">
        <v>427</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731642</v>
      </c>
      <c r="AB113" s="932"/>
      <c r="AC113" s="932"/>
      <c r="AD113" s="932"/>
      <c r="AE113" s="933"/>
      <c r="AF113" s="934">
        <v>651199</v>
      </c>
      <c r="AG113" s="932"/>
      <c r="AH113" s="932"/>
      <c r="AI113" s="932"/>
      <c r="AJ113" s="933"/>
      <c r="AK113" s="934">
        <v>437452</v>
      </c>
      <c r="AL113" s="932"/>
      <c r="AM113" s="932"/>
      <c r="AN113" s="932"/>
      <c r="AO113" s="933"/>
      <c r="AP113" s="935">
        <v>4.4000000000000004</v>
      </c>
      <c r="AQ113" s="936"/>
      <c r="AR113" s="936"/>
      <c r="AS113" s="936"/>
      <c r="AT113" s="937"/>
      <c r="AU113" s="945"/>
      <c r="AV113" s="946"/>
      <c r="AW113" s="946"/>
      <c r="AX113" s="946"/>
      <c r="AY113" s="946"/>
      <c r="AZ113" s="828" t="s">
        <v>428</v>
      </c>
      <c r="BA113" s="765"/>
      <c r="BB113" s="765"/>
      <c r="BC113" s="765"/>
      <c r="BD113" s="765"/>
      <c r="BE113" s="765"/>
      <c r="BF113" s="765"/>
      <c r="BG113" s="765"/>
      <c r="BH113" s="765"/>
      <c r="BI113" s="765"/>
      <c r="BJ113" s="765"/>
      <c r="BK113" s="765"/>
      <c r="BL113" s="765"/>
      <c r="BM113" s="765"/>
      <c r="BN113" s="765"/>
      <c r="BO113" s="765"/>
      <c r="BP113" s="766"/>
      <c r="BQ113" s="829" t="s">
        <v>122</v>
      </c>
      <c r="BR113" s="830"/>
      <c r="BS113" s="830"/>
      <c r="BT113" s="830"/>
      <c r="BU113" s="830"/>
      <c r="BV113" s="830" t="s">
        <v>122</v>
      </c>
      <c r="BW113" s="830"/>
      <c r="BX113" s="830"/>
      <c r="BY113" s="830"/>
      <c r="BZ113" s="830"/>
      <c r="CA113" s="830">
        <v>2020342</v>
      </c>
      <c r="CB113" s="830"/>
      <c r="CC113" s="830"/>
      <c r="CD113" s="830"/>
      <c r="CE113" s="830"/>
      <c r="CF113" s="888">
        <v>20.5</v>
      </c>
      <c r="CG113" s="889"/>
      <c r="CH113" s="889"/>
      <c r="CI113" s="889"/>
      <c r="CJ113" s="889"/>
      <c r="CK113" s="940"/>
      <c r="CL113" s="834"/>
      <c r="CM113" s="828" t="s">
        <v>429</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15">
      <c r="A114" s="927"/>
      <c r="B114" s="928"/>
      <c r="C114" s="765" t="s">
        <v>430</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t="s">
        <v>122</v>
      </c>
      <c r="AB114" s="793"/>
      <c r="AC114" s="793"/>
      <c r="AD114" s="793"/>
      <c r="AE114" s="794"/>
      <c r="AF114" s="795" t="s">
        <v>122</v>
      </c>
      <c r="AG114" s="793"/>
      <c r="AH114" s="793"/>
      <c r="AI114" s="793"/>
      <c r="AJ114" s="794"/>
      <c r="AK114" s="795">
        <v>217442</v>
      </c>
      <c r="AL114" s="793"/>
      <c r="AM114" s="793"/>
      <c r="AN114" s="793"/>
      <c r="AO114" s="794"/>
      <c r="AP114" s="837">
        <v>2.2000000000000002</v>
      </c>
      <c r="AQ114" s="838"/>
      <c r="AR114" s="838"/>
      <c r="AS114" s="838"/>
      <c r="AT114" s="839"/>
      <c r="AU114" s="945"/>
      <c r="AV114" s="946"/>
      <c r="AW114" s="946"/>
      <c r="AX114" s="946"/>
      <c r="AY114" s="946"/>
      <c r="AZ114" s="828" t="s">
        <v>431</v>
      </c>
      <c r="BA114" s="765"/>
      <c r="BB114" s="765"/>
      <c r="BC114" s="765"/>
      <c r="BD114" s="765"/>
      <c r="BE114" s="765"/>
      <c r="BF114" s="765"/>
      <c r="BG114" s="765"/>
      <c r="BH114" s="765"/>
      <c r="BI114" s="765"/>
      <c r="BJ114" s="765"/>
      <c r="BK114" s="765"/>
      <c r="BL114" s="765"/>
      <c r="BM114" s="765"/>
      <c r="BN114" s="765"/>
      <c r="BO114" s="765"/>
      <c r="BP114" s="766"/>
      <c r="BQ114" s="829">
        <v>3036146</v>
      </c>
      <c r="BR114" s="830"/>
      <c r="BS114" s="830"/>
      <c r="BT114" s="830"/>
      <c r="BU114" s="830"/>
      <c r="BV114" s="830">
        <v>3132039</v>
      </c>
      <c r="BW114" s="830"/>
      <c r="BX114" s="830"/>
      <c r="BY114" s="830"/>
      <c r="BZ114" s="830"/>
      <c r="CA114" s="830">
        <v>3079411</v>
      </c>
      <c r="CB114" s="830"/>
      <c r="CC114" s="830"/>
      <c r="CD114" s="830"/>
      <c r="CE114" s="830"/>
      <c r="CF114" s="888">
        <v>31.3</v>
      </c>
      <c r="CG114" s="889"/>
      <c r="CH114" s="889"/>
      <c r="CI114" s="889"/>
      <c r="CJ114" s="889"/>
      <c r="CK114" s="940"/>
      <c r="CL114" s="834"/>
      <c r="CM114" s="828" t="s">
        <v>432</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15">
      <c r="A115" s="927"/>
      <c r="B115" s="928"/>
      <c r="C115" s="765" t="s">
        <v>433</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58</v>
      </c>
      <c r="AB115" s="932"/>
      <c r="AC115" s="932"/>
      <c r="AD115" s="932"/>
      <c r="AE115" s="933"/>
      <c r="AF115" s="934">
        <v>37</v>
      </c>
      <c r="AG115" s="932"/>
      <c r="AH115" s="932"/>
      <c r="AI115" s="932"/>
      <c r="AJ115" s="933"/>
      <c r="AK115" s="934">
        <v>23</v>
      </c>
      <c r="AL115" s="932"/>
      <c r="AM115" s="932"/>
      <c r="AN115" s="932"/>
      <c r="AO115" s="933"/>
      <c r="AP115" s="935">
        <v>0</v>
      </c>
      <c r="AQ115" s="936"/>
      <c r="AR115" s="936"/>
      <c r="AS115" s="936"/>
      <c r="AT115" s="937"/>
      <c r="AU115" s="945"/>
      <c r="AV115" s="946"/>
      <c r="AW115" s="946"/>
      <c r="AX115" s="946"/>
      <c r="AY115" s="946"/>
      <c r="AZ115" s="828" t="s">
        <v>434</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435</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15">
      <c r="A116" s="929"/>
      <c r="B116" s="930"/>
      <c r="C116" s="852" t="s">
        <v>436</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v>286</v>
      </c>
      <c r="AB116" s="793"/>
      <c r="AC116" s="793"/>
      <c r="AD116" s="793"/>
      <c r="AE116" s="794"/>
      <c r="AF116" s="795">
        <v>358</v>
      </c>
      <c r="AG116" s="793"/>
      <c r="AH116" s="793"/>
      <c r="AI116" s="793"/>
      <c r="AJ116" s="794"/>
      <c r="AK116" s="795">
        <v>288</v>
      </c>
      <c r="AL116" s="793"/>
      <c r="AM116" s="793"/>
      <c r="AN116" s="793"/>
      <c r="AO116" s="794"/>
      <c r="AP116" s="837">
        <v>0</v>
      </c>
      <c r="AQ116" s="838"/>
      <c r="AR116" s="838"/>
      <c r="AS116" s="838"/>
      <c r="AT116" s="839"/>
      <c r="AU116" s="945"/>
      <c r="AV116" s="946"/>
      <c r="AW116" s="946"/>
      <c r="AX116" s="946"/>
      <c r="AY116" s="946"/>
      <c r="AZ116" s="922" t="s">
        <v>437</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438</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15">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439</v>
      </c>
      <c r="Z117" s="910"/>
      <c r="AA117" s="915">
        <v>3807290</v>
      </c>
      <c r="AB117" s="916"/>
      <c r="AC117" s="916"/>
      <c r="AD117" s="916"/>
      <c r="AE117" s="917"/>
      <c r="AF117" s="918">
        <v>3575889</v>
      </c>
      <c r="AG117" s="916"/>
      <c r="AH117" s="916"/>
      <c r="AI117" s="916"/>
      <c r="AJ117" s="917"/>
      <c r="AK117" s="918">
        <v>3359415</v>
      </c>
      <c r="AL117" s="916"/>
      <c r="AM117" s="916"/>
      <c r="AN117" s="916"/>
      <c r="AO117" s="917"/>
      <c r="AP117" s="919"/>
      <c r="AQ117" s="920"/>
      <c r="AR117" s="920"/>
      <c r="AS117" s="920"/>
      <c r="AT117" s="921"/>
      <c r="AU117" s="945"/>
      <c r="AV117" s="946"/>
      <c r="AW117" s="946"/>
      <c r="AX117" s="946"/>
      <c r="AY117" s="946"/>
      <c r="AZ117" s="876" t="s">
        <v>440</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441</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15">
      <c r="A118" s="908" t="s">
        <v>415</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412</v>
      </c>
      <c r="AB118" s="909"/>
      <c r="AC118" s="909"/>
      <c r="AD118" s="909"/>
      <c r="AE118" s="910"/>
      <c r="AF118" s="911" t="s">
        <v>413</v>
      </c>
      <c r="AG118" s="909"/>
      <c r="AH118" s="909"/>
      <c r="AI118" s="909"/>
      <c r="AJ118" s="910"/>
      <c r="AK118" s="911" t="s">
        <v>294</v>
      </c>
      <c r="AL118" s="909"/>
      <c r="AM118" s="909"/>
      <c r="AN118" s="909"/>
      <c r="AO118" s="910"/>
      <c r="AP118" s="912" t="s">
        <v>414</v>
      </c>
      <c r="AQ118" s="913"/>
      <c r="AR118" s="913"/>
      <c r="AS118" s="913"/>
      <c r="AT118" s="914"/>
      <c r="AU118" s="945"/>
      <c r="AV118" s="946"/>
      <c r="AW118" s="946"/>
      <c r="AX118" s="946"/>
      <c r="AY118" s="946"/>
      <c r="AZ118" s="851" t="s">
        <v>442</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443</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15">
      <c r="A119" s="831" t="s">
        <v>418</v>
      </c>
      <c r="B119" s="832"/>
      <c r="C119" s="873" t="s">
        <v>419</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5" t="s">
        <v>177</v>
      </c>
      <c r="BA119" s="245"/>
      <c r="BB119" s="245"/>
      <c r="BC119" s="245"/>
      <c r="BD119" s="245"/>
      <c r="BE119" s="245"/>
      <c r="BF119" s="245"/>
      <c r="BG119" s="245"/>
      <c r="BH119" s="245"/>
      <c r="BI119" s="245"/>
      <c r="BJ119" s="245"/>
      <c r="BK119" s="245"/>
      <c r="BL119" s="245"/>
      <c r="BM119" s="245"/>
      <c r="BN119" s="245"/>
      <c r="BO119" s="890" t="s">
        <v>444</v>
      </c>
      <c r="BP119" s="891"/>
      <c r="BQ119" s="892">
        <v>34088132</v>
      </c>
      <c r="BR119" s="858"/>
      <c r="BS119" s="858"/>
      <c r="BT119" s="858"/>
      <c r="BU119" s="858"/>
      <c r="BV119" s="858">
        <v>31623688</v>
      </c>
      <c r="BW119" s="858"/>
      <c r="BX119" s="858"/>
      <c r="BY119" s="858"/>
      <c r="BZ119" s="858"/>
      <c r="CA119" s="858">
        <v>29738904</v>
      </c>
      <c r="CB119" s="858"/>
      <c r="CC119" s="858"/>
      <c r="CD119" s="858"/>
      <c r="CE119" s="858"/>
      <c r="CF119" s="761"/>
      <c r="CG119" s="762"/>
      <c r="CH119" s="762"/>
      <c r="CI119" s="762"/>
      <c r="CJ119" s="847"/>
      <c r="CK119" s="941"/>
      <c r="CL119" s="836"/>
      <c r="CM119" s="851" t="s">
        <v>445</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15">
      <c r="A120" s="833"/>
      <c r="B120" s="834"/>
      <c r="C120" s="828" t="s">
        <v>422</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446</v>
      </c>
      <c r="AV120" s="894"/>
      <c r="AW120" s="894"/>
      <c r="AX120" s="894"/>
      <c r="AY120" s="895"/>
      <c r="AZ120" s="873" t="s">
        <v>447</v>
      </c>
      <c r="BA120" s="821"/>
      <c r="BB120" s="821"/>
      <c r="BC120" s="821"/>
      <c r="BD120" s="821"/>
      <c r="BE120" s="821"/>
      <c r="BF120" s="821"/>
      <c r="BG120" s="821"/>
      <c r="BH120" s="821"/>
      <c r="BI120" s="821"/>
      <c r="BJ120" s="821"/>
      <c r="BK120" s="821"/>
      <c r="BL120" s="821"/>
      <c r="BM120" s="821"/>
      <c r="BN120" s="821"/>
      <c r="BO120" s="821"/>
      <c r="BP120" s="822"/>
      <c r="BQ120" s="874">
        <v>2831876</v>
      </c>
      <c r="BR120" s="855"/>
      <c r="BS120" s="855"/>
      <c r="BT120" s="855"/>
      <c r="BU120" s="855"/>
      <c r="BV120" s="855">
        <v>3212781</v>
      </c>
      <c r="BW120" s="855"/>
      <c r="BX120" s="855"/>
      <c r="BY120" s="855"/>
      <c r="BZ120" s="855"/>
      <c r="CA120" s="855">
        <v>3678310</v>
      </c>
      <c r="CB120" s="855"/>
      <c r="CC120" s="855"/>
      <c r="CD120" s="855"/>
      <c r="CE120" s="855"/>
      <c r="CF120" s="879">
        <v>37.4</v>
      </c>
      <c r="CG120" s="880"/>
      <c r="CH120" s="880"/>
      <c r="CI120" s="880"/>
      <c r="CJ120" s="880"/>
      <c r="CK120" s="881" t="s">
        <v>448</v>
      </c>
      <c r="CL120" s="865"/>
      <c r="CM120" s="865"/>
      <c r="CN120" s="865"/>
      <c r="CO120" s="866"/>
      <c r="CP120" s="885" t="s">
        <v>395</v>
      </c>
      <c r="CQ120" s="886"/>
      <c r="CR120" s="886"/>
      <c r="CS120" s="886"/>
      <c r="CT120" s="886"/>
      <c r="CU120" s="886"/>
      <c r="CV120" s="886"/>
      <c r="CW120" s="886"/>
      <c r="CX120" s="886"/>
      <c r="CY120" s="886"/>
      <c r="CZ120" s="886"/>
      <c r="DA120" s="886"/>
      <c r="DB120" s="886"/>
      <c r="DC120" s="886"/>
      <c r="DD120" s="886"/>
      <c r="DE120" s="886"/>
      <c r="DF120" s="887"/>
      <c r="DG120" s="874">
        <v>1741759</v>
      </c>
      <c r="DH120" s="855"/>
      <c r="DI120" s="855"/>
      <c r="DJ120" s="855"/>
      <c r="DK120" s="855"/>
      <c r="DL120" s="855">
        <v>1622369</v>
      </c>
      <c r="DM120" s="855"/>
      <c r="DN120" s="855"/>
      <c r="DO120" s="855"/>
      <c r="DP120" s="855"/>
      <c r="DQ120" s="855">
        <v>1492461</v>
      </c>
      <c r="DR120" s="855"/>
      <c r="DS120" s="855"/>
      <c r="DT120" s="855"/>
      <c r="DU120" s="855"/>
      <c r="DV120" s="856">
        <v>15.2</v>
      </c>
      <c r="DW120" s="856"/>
      <c r="DX120" s="856"/>
      <c r="DY120" s="856"/>
      <c r="DZ120" s="857"/>
    </row>
    <row r="121" spans="1:130" s="224" customFormat="1" ht="26.25" customHeight="1" x14ac:dyDescent="0.15">
      <c r="A121" s="833"/>
      <c r="B121" s="834"/>
      <c r="C121" s="876" t="s">
        <v>449</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450</v>
      </c>
      <c r="BA121" s="765"/>
      <c r="BB121" s="765"/>
      <c r="BC121" s="765"/>
      <c r="BD121" s="765"/>
      <c r="BE121" s="765"/>
      <c r="BF121" s="765"/>
      <c r="BG121" s="765"/>
      <c r="BH121" s="765"/>
      <c r="BI121" s="765"/>
      <c r="BJ121" s="765"/>
      <c r="BK121" s="765"/>
      <c r="BL121" s="765"/>
      <c r="BM121" s="765"/>
      <c r="BN121" s="765"/>
      <c r="BO121" s="765"/>
      <c r="BP121" s="766"/>
      <c r="BQ121" s="829">
        <v>12015</v>
      </c>
      <c r="BR121" s="830"/>
      <c r="BS121" s="830"/>
      <c r="BT121" s="830"/>
      <c r="BU121" s="830"/>
      <c r="BV121" s="830">
        <v>5195</v>
      </c>
      <c r="BW121" s="830"/>
      <c r="BX121" s="830"/>
      <c r="BY121" s="830"/>
      <c r="BZ121" s="830"/>
      <c r="CA121" s="830">
        <v>6092</v>
      </c>
      <c r="CB121" s="830"/>
      <c r="CC121" s="830"/>
      <c r="CD121" s="830"/>
      <c r="CE121" s="830"/>
      <c r="CF121" s="888">
        <v>0.1</v>
      </c>
      <c r="CG121" s="889"/>
      <c r="CH121" s="889"/>
      <c r="CI121" s="889"/>
      <c r="CJ121" s="889"/>
      <c r="CK121" s="882"/>
      <c r="CL121" s="868"/>
      <c r="CM121" s="868"/>
      <c r="CN121" s="868"/>
      <c r="CO121" s="869"/>
      <c r="CP121" s="848" t="s">
        <v>394</v>
      </c>
      <c r="CQ121" s="849"/>
      <c r="CR121" s="849"/>
      <c r="CS121" s="849"/>
      <c r="CT121" s="849"/>
      <c r="CU121" s="849"/>
      <c r="CV121" s="849"/>
      <c r="CW121" s="849"/>
      <c r="CX121" s="849"/>
      <c r="CY121" s="849"/>
      <c r="CZ121" s="849"/>
      <c r="DA121" s="849"/>
      <c r="DB121" s="849"/>
      <c r="DC121" s="849"/>
      <c r="DD121" s="849"/>
      <c r="DE121" s="849"/>
      <c r="DF121" s="850"/>
      <c r="DG121" s="829">
        <v>1625671</v>
      </c>
      <c r="DH121" s="830"/>
      <c r="DI121" s="830"/>
      <c r="DJ121" s="830"/>
      <c r="DK121" s="830"/>
      <c r="DL121" s="830">
        <v>1432480</v>
      </c>
      <c r="DM121" s="830"/>
      <c r="DN121" s="830"/>
      <c r="DO121" s="830"/>
      <c r="DP121" s="830"/>
      <c r="DQ121" s="830">
        <v>1326517</v>
      </c>
      <c r="DR121" s="830"/>
      <c r="DS121" s="830"/>
      <c r="DT121" s="830"/>
      <c r="DU121" s="830"/>
      <c r="DV121" s="807">
        <v>13.5</v>
      </c>
      <c r="DW121" s="807"/>
      <c r="DX121" s="807"/>
      <c r="DY121" s="807"/>
      <c r="DZ121" s="808"/>
    </row>
    <row r="122" spans="1:130" s="224" customFormat="1" ht="26.25" customHeight="1" x14ac:dyDescent="0.15">
      <c r="A122" s="833"/>
      <c r="B122" s="834"/>
      <c r="C122" s="828" t="s">
        <v>432</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451</v>
      </c>
      <c r="BA122" s="852"/>
      <c r="BB122" s="852"/>
      <c r="BC122" s="852"/>
      <c r="BD122" s="852"/>
      <c r="BE122" s="852"/>
      <c r="BF122" s="852"/>
      <c r="BG122" s="852"/>
      <c r="BH122" s="852"/>
      <c r="BI122" s="852"/>
      <c r="BJ122" s="852"/>
      <c r="BK122" s="852"/>
      <c r="BL122" s="852"/>
      <c r="BM122" s="852"/>
      <c r="BN122" s="852"/>
      <c r="BO122" s="852"/>
      <c r="BP122" s="853"/>
      <c r="BQ122" s="892">
        <v>22636377</v>
      </c>
      <c r="BR122" s="858"/>
      <c r="BS122" s="858"/>
      <c r="BT122" s="858"/>
      <c r="BU122" s="858"/>
      <c r="BV122" s="858">
        <v>21140651</v>
      </c>
      <c r="BW122" s="858"/>
      <c r="BX122" s="858"/>
      <c r="BY122" s="858"/>
      <c r="BZ122" s="858"/>
      <c r="CA122" s="858">
        <v>19861637</v>
      </c>
      <c r="CB122" s="858"/>
      <c r="CC122" s="858"/>
      <c r="CD122" s="858"/>
      <c r="CE122" s="858"/>
      <c r="CF122" s="859">
        <v>201.8</v>
      </c>
      <c r="CG122" s="860"/>
      <c r="CH122" s="860"/>
      <c r="CI122" s="860"/>
      <c r="CJ122" s="860"/>
      <c r="CK122" s="882"/>
      <c r="CL122" s="868"/>
      <c r="CM122" s="868"/>
      <c r="CN122" s="868"/>
      <c r="CO122" s="869"/>
      <c r="CP122" s="848" t="s">
        <v>392</v>
      </c>
      <c r="CQ122" s="849"/>
      <c r="CR122" s="849"/>
      <c r="CS122" s="849"/>
      <c r="CT122" s="849"/>
      <c r="CU122" s="849"/>
      <c r="CV122" s="849"/>
      <c r="CW122" s="849"/>
      <c r="CX122" s="849"/>
      <c r="CY122" s="849"/>
      <c r="CZ122" s="849"/>
      <c r="DA122" s="849"/>
      <c r="DB122" s="849"/>
      <c r="DC122" s="849"/>
      <c r="DD122" s="849"/>
      <c r="DE122" s="849"/>
      <c r="DF122" s="850"/>
      <c r="DG122" s="829">
        <v>1179462</v>
      </c>
      <c r="DH122" s="830"/>
      <c r="DI122" s="830"/>
      <c r="DJ122" s="830"/>
      <c r="DK122" s="830"/>
      <c r="DL122" s="830">
        <v>904838</v>
      </c>
      <c r="DM122" s="830"/>
      <c r="DN122" s="830"/>
      <c r="DO122" s="830"/>
      <c r="DP122" s="830"/>
      <c r="DQ122" s="830">
        <v>768984</v>
      </c>
      <c r="DR122" s="830"/>
      <c r="DS122" s="830"/>
      <c r="DT122" s="830"/>
      <c r="DU122" s="830"/>
      <c r="DV122" s="807">
        <v>7.8</v>
      </c>
      <c r="DW122" s="807"/>
      <c r="DX122" s="807"/>
      <c r="DY122" s="807"/>
      <c r="DZ122" s="808"/>
    </row>
    <row r="123" spans="1:130" s="224" customFormat="1" ht="26.25" customHeight="1" x14ac:dyDescent="0.15">
      <c r="A123" s="833"/>
      <c r="B123" s="834"/>
      <c r="C123" s="828" t="s">
        <v>438</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5" t="s">
        <v>177</v>
      </c>
      <c r="BA123" s="245"/>
      <c r="BB123" s="245"/>
      <c r="BC123" s="245"/>
      <c r="BD123" s="245"/>
      <c r="BE123" s="245"/>
      <c r="BF123" s="245"/>
      <c r="BG123" s="245"/>
      <c r="BH123" s="245"/>
      <c r="BI123" s="245"/>
      <c r="BJ123" s="245"/>
      <c r="BK123" s="245"/>
      <c r="BL123" s="245"/>
      <c r="BM123" s="245"/>
      <c r="BN123" s="245"/>
      <c r="BO123" s="890" t="s">
        <v>452</v>
      </c>
      <c r="BP123" s="891"/>
      <c r="BQ123" s="845">
        <v>25480268</v>
      </c>
      <c r="BR123" s="846"/>
      <c r="BS123" s="846"/>
      <c r="BT123" s="846"/>
      <c r="BU123" s="846"/>
      <c r="BV123" s="846">
        <v>24358627</v>
      </c>
      <c r="BW123" s="846"/>
      <c r="BX123" s="846"/>
      <c r="BY123" s="846"/>
      <c r="BZ123" s="846"/>
      <c r="CA123" s="846">
        <v>23546039</v>
      </c>
      <c r="CB123" s="846"/>
      <c r="CC123" s="846"/>
      <c r="CD123" s="846"/>
      <c r="CE123" s="846"/>
      <c r="CF123" s="761"/>
      <c r="CG123" s="762"/>
      <c r="CH123" s="762"/>
      <c r="CI123" s="762"/>
      <c r="CJ123" s="847"/>
      <c r="CK123" s="882"/>
      <c r="CL123" s="868"/>
      <c r="CM123" s="868"/>
      <c r="CN123" s="868"/>
      <c r="CO123" s="869"/>
      <c r="CP123" s="848" t="s">
        <v>397</v>
      </c>
      <c r="CQ123" s="849"/>
      <c r="CR123" s="849"/>
      <c r="CS123" s="849"/>
      <c r="CT123" s="849"/>
      <c r="CU123" s="849"/>
      <c r="CV123" s="849"/>
      <c r="CW123" s="849"/>
      <c r="CX123" s="849"/>
      <c r="CY123" s="849"/>
      <c r="CZ123" s="849"/>
      <c r="DA123" s="849"/>
      <c r="DB123" s="849"/>
      <c r="DC123" s="849"/>
      <c r="DD123" s="849"/>
      <c r="DE123" s="849"/>
      <c r="DF123" s="850"/>
      <c r="DG123" s="792">
        <v>296884</v>
      </c>
      <c r="DH123" s="793"/>
      <c r="DI123" s="793"/>
      <c r="DJ123" s="793"/>
      <c r="DK123" s="794"/>
      <c r="DL123" s="795">
        <v>311206</v>
      </c>
      <c r="DM123" s="793"/>
      <c r="DN123" s="793"/>
      <c r="DO123" s="793"/>
      <c r="DP123" s="794"/>
      <c r="DQ123" s="795">
        <v>309911</v>
      </c>
      <c r="DR123" s="793"/>
      <c r="DS123" s="793"/>
      <c r="DT123" s="793"/>
      <c r="DU123" s="794"/>
      <c r="DV123" s="837">
        <v>3.1</v>
      </c>
      <c r="DW123" s="838"/>
      <c r="DX123" s="838"/>
      <c r="DY123" s="838"/>
      <c r="DZ123" s="839"/>
    </row>
    <row r="124" spans="1:130" s="224" customFormat="1" ht="26.25" customHeight="1" thickBot="1" x14ac:dyDescent="0.2">
      <c r="A124" s="833"/>
      <c r="B124" s="834"/>
      <c r="C124" s="828" t="s">
        <v>441</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453</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83.9</v>
      </c>
      <c r="BR124" s="844"/>
      <c r="BS124" s="844"/>
      <c r="BT124" s="844"/>
      <c r="BU124" s="844"/>
      <c r="BV124" s="844">
        <v>74.5</v>
      </c>
      <c r="BW124" s="844"/>
      <c r="BX124" s="844"/>
      <c r="BY124" s="844"/>
      <c r="BZ124" s="844"/>
      <c r="CA124" s="844">
        <v>62.9</v>
      </c>
      <c r="CB124" s="844"/>
      <c r="CC124" s="844"/>
      <c r="CD124" s="844"/>
      <c r="CE124" s="844"/>
      <c r="CF124" s="739"/>
      <c r="CG124" s="740"/>
      <c r="CH124" s="740"/>
      <c r="CI124" s="740"/>
      <c r="CJ124" s="875"/>
      <c r="CK124" s="883"/>
      <c r="CL124" s="883"/>
      <c r="CM124" s="883"/>
      <c r="CN124" s="883"/>
      <c r="CO124" s="884"/>
      <c r="CP124" s="848" t="s">
        <v>454</v>
      </c>
      <c r="CQ124" s="849"/>
      <c r="CR124" s="849"/>
      <c r="CS124" s="849"/>
      <c r="CT124" s="849"/>
      <c r="CU124" s="849"/>
      <c r="CV124" s="849"/>
      <c r="CW124" s="849"/>
      <c r="CX124" s="849"/>
      <c r="CY124" s="849"/>
      <c r="CZ124" s="849"/>
      <c r="DA124" s="849"/>
      <c r="DB124" s="849"/>
      <c r="DC124" s="849"/>
      <c r="DD124" s="849"/>
      <c r="DE124" s="849"/>
      <c r="DF124" s="850"/>
      <c r="DG124" s="776">
        <v>2440936</v>
      </c>
      <c r="DH124" s="777"/>
      <c r="DI124" s="777"/>
      <c r="DJ124" s="777"/>
      <c r="DK124" s="778"/>
      <c r="DL124" s="779">
        <v>2140993</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15">
      <c r="A125" s="833"/>
      <c r="B125" s="834"/>
      <c r="C125" s="828" t="s">
        <v>443</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455</v>
      </c>
      <c r="CL125" s="865"/>
      <c r="CM125" s="865"/>
      <c r="CN125" s="865"/>
      <c r="CO125" s="866"/>
      <c r="CP125" s="873" t="s">
        <v>456</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
      <c r="A126" s="833"/>
      <c r="B126" s="834"/>
      <c r="C126" s="828" t="s">
        <v>445</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457</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15">
      <c r="A127" s="835"/>
      <c r="B127" s="836"/>
      <c r="C127" s="851" t="s">
        <v>458</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v>58</v>
      </c>
      <c r="AB127" s="793"/>
      <c r="AC127" s="793"/>
      <c r="AD127" s="793"/>
      <c r="AE127" s="794"/>
      <c r="AF127" s="795">
        <v>37</v>
      </c>
      <c r="AG127" s="793"/>
      <c r="AH127" s="793"/>
      <c r="AI127" s="793"/>
      <c r="AJ127" s="794"/>
      <c r="AK127" s="795">
        <v>23</v>
      </c>
      <c r="AL127" s="793"/>
      <c r="AM127" s="793"/>
      <c r="AN127" s="793"/>
      <c r="AO127" s="794"/>
      <c r="AP127" s="837">
        <v>0</v>
      </c>
      <c r="AQ127" s="838"/>
      <c r="AR127" s="838"/>
      <c r="AS127" s="838"/>
      <c r="AT127" s="839"/>
      <c r="AU127" s="226"/>
      <c r="AV127" s="226"/>
      <c r="AW127" s="226"/>
      <c r="AX127" s="854" t="s">
        <v>459</v>
      </c>
      <c r="AY127" s="825"/>
      <c r="AZ127" s="825"/>
      <c r="BA127" s="825"/>
      <c r="BB127" s="825"/>
      <c r="BC127" s="825"/>
      <c r="BD127" s="825"/>
      <c r="BE127" s="826"/>
      <c r="BF127" s="824" t="s">
        <v>460</v>
      </c>
      <c r="BG127" s="825"/>
      <c r="BH127" s="825"/>
      <c r="BI127" s="825"/>
      <c r="BJ127" s="825"/>
      <c r="BK127" s="825"/>
      <c r="BL127" s="826"/>
      <c r="BM127" s="824" t="s">
        <v>461</v>
      </c>
      <c r="BN127" s="825"/>
      <c r="BO127" s="825"/>
      <c r="BP127" s="825"/>
      <c r="BQ127" s="825"/>
      <c r="BR127" s="825"/>
      <c r="BS127" s="826"/>
      <c r="BT127" s="824" t="s">
        <v>462</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463</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
      <c r="A128" s="809" t="s">
        <v>464</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465</v>
      </c>
      <c r="X128" s="811"/>
      <c r="Y128" s="811"/>
      <c r="Z128" s="812"/>
      <c r="AA128" s="813">
        <v>4061</v>
      </c>
      <c r="AB128" s="814"/>
      <c r="AC128" s="814"/>
      <c r="AD128" s="814"/>
      <c r="AE128" s="815"/>
      <c r="AF128" s="816">
        <v>18615</v>
      </c>
      <c r="AG128" s="814"/>
      <c r="AH128" s="814"/>
      <c r="AI128" s="814"/>
      <c r="AJ128" s="815"/>
      <c r="AK128" s="816">
        <v>19545</v>
      </c>
      <c r="AL128" s="814"/>
      <c r="AM128" s="814"/>
      <c r="AN128" s="814"/>
      <c r="AO128" s="815"/>
      <c r="AP128" s="817"/>
      <c r="AQ128" s="818"/>
      <c r="AR128" s="818"/>
      <c r="AS128" s="818"/>
      <c r="AT128" s="819"/>
      <c r="AU128" s="226"/>
      <c r="AV128" s="226"/>
      <c r="AW128" s="226"/>
      <c r="AX128" s="820" t="s">
        <v>466</v>
      </c>
      <c r="AY128" s="821"/>
      <c r="AZ128" s="821"/>
      <c r="BA128" s="821"/>
      <c r="BB128" s="821"/>
      <c r="BC128" s="821"/>
      <c r="BD128" s="821"/>
      <c r="BE128" s="822"/>
      <c r="BF128" s="799" t="s">
        <v>122</v>
      </c>
      <c r="BG128" s="800"/>
      <c r="BH128" s="800"/>
      <c r="BI128" s="800"/>
      <c r="BJ128" s="800"/>
      <c r="BK128" s="800"/>
      <c r="BL128" s="823"/>
      <c r="BM128" s="799">
        <v>13.03</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467</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15">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468</v>
      </c>
      <c r="X129" s="790"/>
      <c r="Y129" s="790"/>
      <c r="Z129" s="791"/>
      <c r="AA129" s="792">
        <v>12828308</v>
      </c>
      <c r="AB129" s="793"/>
      <c r="AC129" s="793"/>
      <c r="AD129" s="793"/>
      <c r="AE129" s="794"/>
      <c r="AF129" s="795">
        <v>12206023</v>
      </c>
      <c r="AG129" s="793"/>
      <c r="AH129" s="793"/>
      <c r="AI129" s="793"/>
      <c r="AJ129" s="794"/>
      <c r="AK129" s="795">
        <v>12223693</v>
      </c>
      <c r="AL129" s="793"/>
      <c r="AM129" s="793"/>
      <c r="AN129" s="793"/>
      <c r="AO129" s="794"/>
      <c r="AP129" s="796"/>
      <c r="AQ129" s="797"/>
      <c r="AR129" s="797"/>
      <c r="AS129" s="797"/>
      <c r="AT129" s="798"/>
      <c r="AU129" s="227"/>
      <c r="AV129" s="227"/>
      <c r="AW129" s="227"/>
      <c r="AX129" s="764" t="s">
        <v>469</v>
      </c>
      <c r="AY129" s="765"/>
      <c r="AZ129" s="765"/>
      <c r="BA129" s="765"/>
      <c r="BB129" s="765"/>
      <c r="BC129" s="765"/>
      <c r="BD129" s="765"/>
      <c r="BE129" s="766"/>
      <c r="BF129" s="783" t="s">
        <v>122</v>
      </c>
      <c r="BG129" s="784"/>
      <c r="BH129" s="784"/>
      <c r="BI129" s="784"/>
      <c r="BJ129" s="784"/>
      <c r="BK129" s="784"/>
      <c r="BL129" s="785"/>
      <c r="BM129" s="783">
        <v>18.03</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87" t="s">
        <v>470</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471</v>
      </c>
      <c r="X130" s="790"/>
      <c r="Y130" s="790"/>
      <c r="Z130" s="791"/>
      <c r="AA130" s="792">
        <v>2575201</v>
      </c>
      <c r="AB130" s="793"/>
      <c r="AC130" s="793"/>
      <c r="AD130" s="793"/>
      <c r="AE130" s="794"/>
      <c r="AF130" s="795">
        <v>2466043</v>
      </c>
      <c r="AG130" s="793"/>
      <c r="AH130" s="793"/>
      <c r="AI130" s="793"/>
      <c r="AJ130" s="794"/>
      <c r="AK130" s="795">
        <v>2380931</v>
      </c>
      <c r="AL130" s="793"/>
      <c r="AM130" s="793"/>
      <c r="AN130" s="793"/>
      <c r="AO130" s="794"/>
      <c r="AP130" s="796"/>
      <c r="AQ130" s="797"/>
      <c r="AR130" s="797"/>
      <c r="AS130" s="797"/>
      <c r="AT130" s="798"/>
      <c r="AU130" s="227"/>
      <c r="AV130" s="227"/>
      <c r="AW130" s="227"/>
      <c r="AX130" s="764" t="s">
        <v>472</v>
      </c>
      <c r="AY130" s="765"/>
      <c r="AZ130" s="765"/>
      <c r="BA130" s="765"/>
      <c r="BB130" s="765"/>
      <c r="BC130" s="765"/>
      <c r="BD130" s="765"/>
      <c r="BE130" s="766"/>
      <c r="BF130" s="767">
        <v>10.9</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473</v>
      </c>
      <c r="X131" s="774"/>
      <c r="Y131" s="774"/>
      <c r="Z131" s="775"/>
      <c r="AA131" s="776">
        <v>10253107</v>
      </c>
      <c r="AB131" s="777"/>
      <c r="AC131" s="777"/>
      <c r="AD131" s="777"/>
      <c r="AE131" s="778"/>
      <c r="AF131" s="779">
        <v>9739980</v>
      </c>
      <c r="AG131" s="777"/>
      <c r="AH131" s="777"/>
      <c r="AI131" s="777"/>
      <c r="AJ131" s="778"/>
      <c r="AK131" s="779">
        <v>9842762</v>
      </c>
      <c r="AL131" s="777"/>
      <c r="AM131" s="777"/>
      <c r="AN131" s="777"/>
      <c r="AO131" s="778"/>
      <c r="AP131" s="780"/>
      <c r="AQ131" s="781"/>
      <c r="AR131" s="781"/>
      <c r="AS131" s="781"/>
      <c r="AT131" s="782"/>
      <c r="AU131" s="227"/>
      <c r="AV131" s="227"/>
      <c r="AW131" s="227"/>
      <c r="AX131" s="742" t="s">
        <v>474</v>
      </c>
      <c r="AY131" s="743"/>
      <c r="AZ131" s="743"/>
      <c r="BA131" s="743"/>
      <c r="BB131" s="743"/>
      <c r="BC131" s="743"/>
      <c r="BD131" s="743"/>
      <c r="BE131" s="744"/>
      <c r="BF131" s="745">
        <v>62.9</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51" t="s">
        <v>475</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476</v>
      </c>
      <c r="W132" s="755"/>
      <c r="X132" s="755"/>
      <c r="Y132" s="755"/>
      <c r="Z132" s="756"/>
      <c r="AA132" s="757">
        <v>11.97713044</v>
      </c>
      <c r="AB132" s="758"/>
      <c r="AC132" s="758"/>
      <c r="AD132" s="758"/>
      <c r="AE132" s="759"/>
      <c r="AF132" s="760">
        <v>11.203626699999999</v>
      </c>
      <c r="AG132" s="758"/>
      <c r="AH132" s="758"/>
      <c r="AI132" s="758"/>
      <c r="AJ132" s="759"/>
      <c r="AK132" s="760">
        <v>9.7425803850000001</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477</v>
      </c>
      <c r="W133" s="734"/>
      <c r="X133" s="734"/>
      <c r="Y133" s="734"/>
      <c r="Z133" s="735"/>
      <c r="AA133" s="736">
        <v>12.3</v>
      </c>
      <c r="AB133" s="737"/>
      <c r="AC133" s="737"/>
      <c r="AD133" s="737"/>
      <c r="AE133" s="738"/>
      <c r="AF133" s="736">
        <v>11.6</v>
      </c>
      <c r="AG133" s="737"/>
      <c r="AH133" s="737"/>
      <c r="AI133" s="737"/>
      <c r="AJ133" s="738"/>
      <c r="AK133" s="736">
        <v>10.9</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51k4aGTzcIerJYPqNIguCRzEKlxJkXpfrbSOzqD6aZ4MPUnx4hkUXtRllGrcBwGiOxTzohFCx8paWj/g1A8nFg==" saltValue="dgzFJp3sAKC6MuPZ3lrV+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BS11:CG11"/>
    <mergeCell ref="BS10:CG10"/>
    <mergeCell ref="BS8:CG8"/>
    <mergeCell ref="BS9:CG9"/>
    <mergeCell ref="BS7:CG7"/>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CR5:CV6"/>
    <mergeCell ref="CW5:DA6"/>
    <mergeCell ref="DB5:DF6"/>
    <mergeCell ref="DG5:DK6"/>
    <mergeCell ref="DL5:DP6"/>
    <mergeCell ref="DQ5:DU6"/>
    <mergeCell ref="AK5:AO6"/>
    <mergeCell ref="AP5:AT6"/>
    <mergeCell ref="AU5:AY6"/>
    <mergeCell ref="BQ5:CG6"/>
    <mergeCell ref="CH5:CL6"/>
    <mergeCell ref="CM5:CQ6"/>
    <mergeCell ref="AP9:AT9"/>
    <mergeCell ref="AU9:AY9"/>
    <mergeCell ref="CH9:CL9"/>
    <mergeCell ref="CM9:CQ9"/>
    <mergeCell ref="DB8:DF8"/>
    <mergeCell ref="DG8:DK8"/>
    <mergeCell ref="DL8:DP8"/>
    <mergeCell ref="DQ8:DU8"/>
    <mergeCell ref="DV8:DZ8"/>
    <mergeCell ref="B9:P9"/>
    <mergeCell ref="Q9:U9"/>
    <mergeCell ref="V9:Z9"/>
    <mergeCell ref="AA9:AE9"/>
    <mergeCell ref="AF9:AJ9"/>
    <mergeCell ref="AU8:AY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CR9:CV9"/>
    <mergeCell ref="CW9:DA9"/>
    <mergeCell ref="DB9:DF9"/>
    <mergeCell ref="DG9:DK9"/>
    <mergeCell ref="DL9:DP9"/>
    <mergeCell ref="DQ9:DU9"/>
    <mergeCell ref="AK9:AO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478</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i9rKdLT3vwAlxdoofmt2hq1/97bALWIREp6KHUPdDaFEjZ+W5jz7K6pD7LeAuvlJCGJEl1hdl92+vAR/O5Jmuw==" saltValue="4GOtEo6Nhek9oZ/lYSdWfQ=="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za8GdTqg+lTP+vWPdz8wnkf84sU7gDeRXfCI4RSCM/0UI27jNu2ZtniHeRwCA/Q1BblkFMsxeVlmL6P+HRUQ==" saltValue="HppjKnDYhDO91fMj+bHENg=="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479</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480</v>
      </c>
      <c r="AL6" s="260"/>
      <c r="AM6" s="260"/>
      <c r="AN6" s="260"/>
    </row>
    <row r="7" spans="1:46" ht="13.5" customHeight="1" x14ac:dyDescent="0.15">
      <c r="A7" s="259"/>
      <c r="AK7" s="262"/>
      <c r="AL7" s="263"/>
      <c r="AM7" s="263"/>
      <c r="AN7" s="264"/>
      <c r="AO7" s="1131" t="s">
        <v>481</v>
      </c>
      <c r="AP7" s="265"/>
      <c r="AQ7" s="266" t="s">
        <v>482</v>
      </c>
      <c r="AR7" s="267"/>
    </row>
    <row r="8" spans="1:46" x14ac:dyDescent="0.15">
      <c r="A8" s="259"/>
      <c r="AK8" s="268"/>
      <c r="AL8" s="269"/>
      <c r="AM8" s="269"/>
      <c r="AN8" s="270"/>
      <c r="AO8" s="1132"/>
      <c r="AP8" s="271" t="s">
        <v>483</v>
      </c>
      <c r="AQ8" s="272" t="s">
        <v>484</v>
      </c>
      <c r="AR8" s="273" t="s">
        <v>485</v>
      </c>
    </row>
    <row r="9" spans="1:46" x14ac:dyDescent="0.15">
      <c r="A9" s="259"/>
      <c r="AK9" s="1143" t="s">
        <v>486</v>
      </c>
      <c r="AL9" s="1144"/>
      <c r="AM9" s="1144"/>
      <c r="AN9" s="1145"/>
      <c r="AO9" s="274">
        <v>3608645</v>
      </c>
      <c r="AP9" s="274">
        <v>135607</v>
      </c>
      <c r="AQ9" s="275">
        <v>107616</v>
      </c>
      <c r="AR9" s="276">
        <v>26</v>
      </c>
    </row>
    <row r="10" spans="1:46" ht="13.5" customHeight="1" x14ac:dyDescent="0.15">
      <c r="A10" s="259"/>
      <c r="AK10" s="1143" t="s">
        <v>487</v>
      </c>
      <c r="AL10" s="1144"/>
      <c r="AM10" s="1144"/>
      <c r="AN10" s="1145"/>
      <c r="AO10" s="277">
        <v>52826</v>
      </c>
      <c r="AP10" s="277">
        <v>1985</v>
      </c>
      <c r="AQ10" s="278">
        <v>10095</v>
      </c>
      <c r="AR10" s="279">
        <v>-80.3</v>
      </c>
    </row>
    <row r="11" spans="1:46" ht="13.5" customHeight="1" x14ac:dyDescent="0.15">
      <c r="A11" s="259"/>
      <c r="AK11" s="1143" t="s">
        <v>488</v>
      </c>
      <c r="AL11" s="1144"/>
      <c r="AM11" s="1144"/>
      <c r="AN11" s="1145"/>
      <c r="AO11" s="277">
        <v>82261</v>
      </c>
      <c r="AP11" s="277">
        <v>3091</v>
      </c>
      <c r="AQ11" s="278">
        <v>1704</v>
      </c>
      <c r="AR11" s="279">
        <v>81.400000000000006</v>
      </c>
    </row>
    <row r="12" spans="1:46" ht="13.5" customHeight="1" x14ac:dyDescent="0.15">
      <c r="A12" s="259"/>
      <c r="AK12" s="1143" t="s">
        <v>489</v>
      </c>
      <c r="AL12" s="1144"/>
      <c r="AM12" s="1144"/>
      <c r="AN12" s="1145"/>
      <c r="AO12" s="277" t="s">
        <v>490</v>
      </c>
      <c r="AP12" s="277" t="s">
        <v>490</v>
      </c>
      <c r="AQ12" s="278">
        <v>7</v>
      </c>
      <c r="AR12" s="279" t="s">
        <v>490</v>
      </c>
    </row>
    <row r="13" spans="1:46" ht="13.5" customHeight="1" x14ac:dyDescent="0.15">
      <c r="A13" s="259"/>
      <c r="AK13" s="1143" t="s">
        <v>491</v>
      </c>
      <c r="AL13" s="1144"/>
      <c r="AM13" s="1144"/>
      <c r="AN13" s="1145"/>
      <c r="AO13" s="277">
        <v>123201</v>
      </c>
      <c r="AP13" s="277">
        <v>4630</v>
      </c>
      <c r="AQ13" s="278">
        <v>4110</v>
      </c>
      <c r="AR13" s="279">
        <v>12.7</v>
      </c>
    </row>
    <row r="14" spans="1:46" ht="13.5" customHeight="1" x14ac:dyDescent="0.15">
      <c r="A14" s="259"/>
      <c r="AK14" s="1143" t="s">
        <v>492</v>
      </c>
      <c r="AL14" s="1144"/>
      <c r="AM14" s="1144"/>
      <c r="AN14" s="1145"/>
      <c r="AO14" s="277">
        <v>2297</v>
      </c>
      <c r="AP14" s="277">
        <v>86</v>
      </c>
      <c r="AQ14" s="278">
        <v>2451</v>
      </c>
      <c r="AR14" s="279">
        <v>-96.5</v>
      </c>
    </row>
    <row r="15" spans="1:46" ht="13.5" customHeight="1" x14ac:dyDescent="0.15">
      <c r="A15" s="259"/>
      <c r="AK15" s="1146" t="s">
        <v>493</v>
      </c>
      <c r="AL15" s="1147"/>
      <c r="AM15" s="1147"/>
      <c r="AN15" s="1148"/>
      <c r="AO15" s="277">
        <v>-297329</v>
      </c>
      <c r="AP15" s="277">
        <v>-11173</v>
      </c>
      <c r="AQ15" s="278">
        <v>-6399</v>
      </c>
      <c r="AR15" s="279">
        <v>74.599999999999994</v>
      </c>
    </row>
    <row r="16" spans="1:46" x14ac:dyDescent="0.15">
      <c r="A16" s="259"/>
      <c r="AK16" s="1146" t="s">
        <v>177</v>
      </c>
      <c r="AL16" s="1147"/>
      <c r="AM16" s="1147"/>
      <c r="AN16" s="1148"/>
      <c r="AO16" s="277">
        <v>3571901</v>
      </c>
      <c r="AP16" s="277">
        <v>134226</v>
      </c>
      <c r="AQ16" s="278">
        <v>119584</v>
      </c>
      <c r="AR16" s="279">
        <v>12.2</v>
      </c>
    </row>
    <row r="17" spans="1:46" x14ac:dyDescent="0.15">
      <c r="A17" s="259"/>
    </row>
    <row r="18" spans="1:46" x14ac:dyDescent="0.15">
      <c r="A18" s="259"/>
      <c r="AQ18" s="280"/>
      <c r="AR18" s="280"/>
    </row>
    <row r="19" spans="1:46" x14ac:dyDescent="0.15">
      <c r="A19" s="259"/>
      <c r="AK19" s="255" t="s">
        <v>494</v>
      </c>
    </row>
    <row r="20" spans="1:46" x14ac:dyDescent="0.15">
      <c r="A20" s="259"/>
      <c r="AK20" s="281"/>
      <c r="AL20" s="282"/>
      <c r="AM20" s="282"/>
      <c r="AN20" s="283"/>
      <c r="AO20" s="284" t="s">
        <v>495</v>
      </c>
      <c r="AP20" s="285" t="s">
        <v>496</v>
      </c>
      <c r="AQ20" s="286" t="s">
        <v>497</v>
      </c>
      <c r="AR20" s="287"/>
    </row>
    <row r="21" spans="1:46" s="260" customFormat="1" x14ac:dyDescent="0.15">
      <c r="A21" s="288"/>
      <c r="AK21" s="1149" t="s">
        <v>498</v>
      </c>
      <c r="AL21" s="1150"/>
      <c r="AM21" s="1150"/>
      <c r="AN21" s="1151"/>
      <c r="AO21" s="289">
        <v>13.19</v>
      </c>
      <c r="AP21" s="290">
        <v>10.86</v>
      </c>
      <c r="AQ21" s="291">
        <v>2.33</v>
      </c>
      <c r="AS21" s="292"/>
      <c r="AT21" s="288"/>
    </row>
    <row r="22" spans="1:46" s="260" customFormat="1" x14ac:dyDescent="0.15">
      <c r="A22" s="288"/>
      <c r="AK22" s="1149" t="s">
        <v>499</v>
      </c>
      <c r="AL22" s="1150"/>
      <c r="AM22" s="1150"/>
      <c r="AN22" s="1151"/>
      <c r="AO22" s="293">
        <v>99.2</v>
      </c>
      <c r="AP22" s="294">
        <v>97.3</v>
      </c>
      <c r="AQ22" s="295">
        <v>1.9</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42" t="s">
        <v>500</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x14ac:dyDescent="0.15">
      <c r="A27" s="300"/>
      <c r="AS27" s="255"/>
      <c r="AT27" s="255"/>
    </row>
    <row r="28" spans="1:46" ht="17.25" x14ac:dyDescent="0.15">
      <c r="A28" s="256" t="s">
        <v>501</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502</v>
      </c>
      <c r="AL29" s="260"/>
      <c r="AM29" s="260"/>
      <c r="AN29" s="260"/>
      <c r="AS29" s="302"/>
    </row>
    <row r="30" spans="1:46" ht="13.5" customHeight="1" x14ac:dyDescent="0.15">
      <c r="A30" s="259"/>
      <c r="AK30" s="262"/>
      <c r="AL30" s="263"/>
      <c r="AM30" s="263"/>
      <c r="AN30" s="264"/>
      <c r="AO30" s="1131" t="s">
        <v>481</v>
      </c>
      <c r="AP30" s="265"/>
      <c r="AQ30" s="266" t="s">
        <v>482</v>
      </c>
      <c r="AR30" s="267"/>
    </row>
    <row r="31" spans="1:46" x14ac:dyDescent="0.15">
      <c r="A31" s="259"/>
      <c r="AK31" s="268"/>
      <c r="AL31" s="269"/>
      <c r="AM31" s="269"/>
      <c r="AN31" s="270"/>
      <c r="AO31" s="1132"/>
      <c r="AP31" s="271" t="s">
        <v>483</v>
      </c>
      <c r="AQ31" s="272" t="s">
        <v>484</v>
      </c>
      <c r="AR31" s="273" t="s">
        <v>485</v>
      </c>
    </row>
    <row r="32" spans="1:46" ht="27" customHeight="1" x14ac:dyDescent="0.15">
      <c r="A32" s="259"/>
      <c r="AK32" s="1133" t="s">
        <v>503</v>
      </c>
      <c r="AL32" s="1134"/>
      <c r="AM32" s="1134"/>
      <c r="AN32" s="1135"/>
      <c r="AO32" s="303">
        <v>2704210</v>
      </c>
      <c r="AP32" s="303">
        <v>101620</v>
      </c>
      <c r="AQ32" s="304">
        <v>75090</v>
      </c>
      <c r="AR32" s="305">
        <v>35.299999999999997</v>
      </c>
    </row>
    <row r="33" spans="1:46" ht="13.5" customHeight="1" x14ac:dyDescent="0.15">
      <c r="A33" s="259"/>
      <c r="AK33" s="1133" t="s">
        <v>504</v>
      </c>
      <c r="AL33" s="1134"/>
      <c r="AM33" s="1134"/>
      <c r="AN33" s="1135"/>
      <c r="AO33" s="303" t="s">
        <v>490</v>
      </c>
      <c r="AP33" s="303" t="s">
        <v>490</v>
      </c>
      <c r="AQ33" s="304" t="s">
        <v>490</v>
      </c>
      <c r="AR33" s="305" t="s">
        <v>490</v>
      </c>
    </row>
    <row r="34" spans="1:46" ht="27" customHeight="1" x14ac:dyDescent="0.15">
      <c r="A34" s="259"/>
      <c r="AK34" s="1133" t="s">
        <v>505</v>
      </c>
      <c r="AL34" s="1134"/>
      <c r="AM34" s="1134"/>
      <c r="AN34" s="1135"/>
      <c r="AO34" s="303" t="s">
        <v>490</v>
      </c>
      <c r="AP34" s="303" t="s">
        <v>490</v>
      </c>
      <c r="AQ34" s="304">
        <v>1</v>
      </c>
      <c r="AR34" s="305" t="s">
        <v>490</v>
      </c>
    </row>
    <row r="35" spans="1:46" ht="27" customHeight="1" x14ac:dyDescent="0.15">
      <c r="A35" s="259"/>
      <c r="AK35" s="1133" t="s">
        <v>506</v>
      </c>
      <c r="AL35" s="1134"/>
      <c r="AM35" s="1134"/>
      <c r="AN35" s="1135"/>
      <c r="AO35" s="303">
        <v>437452</v>
      </c>
      <c r="AP35" s="303">
        <v>16439</v>
      </c>
      <c r="AQ35" s="304">
        <v>17211</v>
      </c>
      <c r="AR35" s="305">
        <v>-4.5</v>
      </c>
    </row>
    <row r="36" spans="1:46" ht="27" customHeight="1" x14ac:dyDescent="0.15">
      <c r="A36" s="259"/>
      <c r="AK36" s="1133" t="s">
        <v>507</v>
      </c>
      <c r="AL36" s="1134"/>
      <c r="AM36" s="1134"/>
      <c r="AN36" s="1135"/>
      <c r="AO36" s="303">
        <v>217442</v>
      </c>
      <c r="AP36" s="303">
        <v>8171</v>
      </c>
      <c r="AQ36" s="304">
        <v>2478</v>
      </c>
      <c r="AR36" s="305">
        <v>229.7</v>
      </c>
    </row>
    <row r="37" spans="1:46" ht="13.5" customHeight="1" x14ac:dyDescent="0.15">
      <c r="A37" s="259"/>
      <c r="AK37" s="1133" t="s">
        <v>508</v>
      </c>
      <c r="AL37" s="1134"/>
      <c r="AM37" s="1134"/>
      <c r="AN37" s="1135"/>
      <c r="AO37" s="303">
        <v>23</v>
      </c>
      <c r="AP37" s="303">
        <v>1</v>
      </c>
      <c r="AQ37" s="304">
        <v>654</v>
      </c>
      <c r="AR37" s="305">
        <v>-99.8</v>
      </c>
    </row>
    <row r="38" spans="1:46" ht="27" customHeight="1" x14ac:dyDescent="0.15">
      <c r="A38" s="259"/>
      <c r="AK38" s="1136" t="s">
        <v>509</v>
      </c>
      <c r="AL38" s="1137"/>
      <c r="AM38" s="1137"/>
      <c r="AN38" s="1138"/>
      <c r="AO38" s="306">
        <v>288</v>
      </c>
      <c r="AP38" s="306">
        <v>11</v>
      </c>
      <c r="AQ38" s="307">
        <v>4</v>
      </c>
      <c r="AR38" s="295">
        <v>175</v>
      </c>
      <c r="AS38" s="302"/>
    </row>
    <row r="39" spans="1:46" x14ac:dyDescent="0.15">
      <c r="A39" s="259"/>
      <c r="AK39" s="1136" t="s">
        <v>510</v>
      </c>
      <c r="AL39" s="1137"/>
      <c r="AM39" s="1137"/>
      <c r="AN39" s="1138"/>
      <c r="AO39" s="303">
        <v>-19545</v>
      </c>
      <c r="AP39" s="303">
        <v>-734</v>
      </c>
      <c r="AQ39" s="304">
        <v>-3502</v>
      </c>
      <c r="AR39" s="305">
        <v>-79</v>
      </c>
      <c r="AS39" s="302"/>
    </row>
    <row r="40" spans="1:46" ht="27" customHeight="1" x14ac:dyDescent="0.15">
      <c r="A40" s="259"/>
      <c r="AK40" s="1133" t="s">
        <v>511</v>
      </c>
      <c r="AL40" s="1134"/>
      <c r="AM40" s="1134"/>
      <c r="AN40" s="1135"/>
      <c r="AO40" s="303">
        <v>-2380931</v>
      </c>
      <c r="AP40" s="303">
        <v>-89472</v>
      </c>
      <c r="AQ40" s="304">
        <v>-63750</v>
      </c>
      <c r="AR40" s="305">
        <v>40.299999999999997</v>
      </c>
      <c r="AS40" s="302"/>
    </row>
    <row r="41" spans="1:46" x14ac:dyDescent="0.15">
      <c r="A41" s="259"/>
      <c r="AK41" s="1139" t="s">
        <v>287</v>
      </c>
      <c r="AL41" s="1140"/>
      <c r="AM41" s="1140"/>
      <c r="AN41" s="1141"/>
      <c r="AO41" s="303">
        <v>958939</v>
      </c>
      <c r="AP41" s="303">
        <v>36035</v>
      </c>
      <c r="AQ41" s="304">
        <v>28185</v>
      </c>
      <c r="AR41" s="305">
        <v>27.9</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512</v>
      </c>
    </row>
    <row r="48" spans="1:46" x14ac:dyDescent="0.15">
      <c r="A48" s="259"/>
      <c r="AK48" s="313" t="s">
        <v>513</v>
      </c>
      <c r="AL48" s="313"/>
      <c r="AM48" s="313"/>
      <c r="AN48" s="313"/>
      <c r="AO48" s="313"/>
      <c r="AP48" s="313"/>
      <c r="AQ48" s="314"/>
      <c r="AR48" s="313"/>
    </row>
    <row r="49" spans="1:44" ht="13.5" customHeight="1" x14ac:dyDescent="0.15">
      <c r="A49" s="259"/>
      <c r="AK49" s="315"/>
      <c r="AL49" s="316"/>
      <c r="AM49" s="1126" t="s">
        <v>481</v>
      </c>
      <c r="AN49" s="1128" t="s">
        <v>514</v>
      </c>
      <c r="AO49" s="1129"/>
      <c r="AP49" s="1129"/>
      <c r="AQ49" s="1129"/>
      <c r="AR49" s="1130"/>
    </row>
    <row r="50" spans="1:44" x14ac:dyDescent="0.15">
      <c r="A50" s="259"/>
      <c r="AK50" s="317"/>
      <c r="AL50" s="318"/>
      <c r="AM50" s="1127"/>
      <c r="AN50" s="319" t="s">
        <v>515</v>
      </c>
      <c r="AO50" s="320" t="s">
        <v>516</v>
      </c>
      <c r="AP50" s="321" t="s">
        <v>517</v>
      </c>
      <c r="AQ50" s="322" t="s">
        <v>518</v>
      </c>
      <c r="AR50" s="323" t="s">
        <v>519</v>
      </c>
    </row>
    <row r="51" spans="1:44" x14ac:dyDescent="0.15">
      <c r="A51" s="259"/>
      <c r="AK51" s="315" t="s">
        <v>520</v>
      </c>
      <c r="AL51" s="316"/>
      <c r="AM51" s="324">
        <v>2909446</v>
      </c>
      <c r="AN51" s="325">
        <v>102147</v>
      </c>
      <c r="AO51" s="326">
        <v>9.4</v>
      </c>
      <c r="AP51" s="327">
        <v>94081</v>
      </c>
      <c r="AQ51" s="328">
        <v>10.5</v>
      </c>
      <c r="AR51" s="329">
        <v>-1.1000000000000001</v>
      </c>
    </row>
    <row r="52" spans="1:44" x14ac:dyDescent="0.15">
      <c r="A52" s="259"/>
      <c r="AK52" s="330"/>
      <c r="AL52" s="331" t="s">
        <v>521</v>
      </c>
      <c r="AM52" s="332">
        <v>2112781</v>
      </c>
      <c r="AN52" s="333">
        <v>74177</v>
      </c>
      <c r="AO52" s="334">
        <v>49.7</v>
      </c>
      <c r="AP52" s="335">
        <v>48949</v>
      </c>
      <c r="AQ52" s="336">
        <v>11.5</v>
      </c>
      <c r="AR52" s="337">
        <v>38.200000000000003</v>
      </c>
    </row>
    <row r="53" spans="1:44" x14ac:dyDescent="0.15">
      <c r="A53" s="259"/>
      <c r="AK53" s="315" t="s">
        <v>522</v>
      </c>
      <c r="AL53" s="316"/>
      <c r="AM53" s="324">
        <v>1540096</v>
      </c>
      <c r="AN53" s="325">
        <v>54917</v>
      </c>
      <c r="AO53" s="326">
        <v>-46.2</v>
      </c>
      <c r="AP53" s="327">
        <v>92632</v>
      </c>
      <c r="AQ53" s="328">
        <v>-1.5</v>
      </c>
      <c r="AR53" s="329">
        <v>-44.7</v>
      </c>
    </row>
    <row r="54" spans="1:44" x14ac:dyDescent="0.15">
      <c r="A54" s="259"/>
      <c r="AK54" s="330"/>
      <c r="AL54" s="331" t="s">
        <v>521</v>
      </c>
      <c r="AM54" s="332">
        <v>921114</v>
      </c>
      <c r="AN54" s="333">
        <v>32845</v>
      </c>
      <c r="AO54" s="334">
        <v>-55.7</v>
      </c>
      <c r="AP54" s="335">
        <v>47978</v>
      </c>
      <c r="AQ54" s="336">
        <v>-2</v>
      </c>
      <c r="AR54" s="337">
        <v>-53.7</v>
      </c>
    </row>
    <row r="55" spans="1:44" x14ac:dyDescent="0.15">
      <c r="A55" s="259"/>
      <c r="AK55" s="315" t="s">
        <v>523</v>
      </c>
      <c r="AL55" s="316"/>
      <c r="AM55" s="324">
        <v>1907388</v>
      </c>
      <c r="AN55" s="325">
        <v>69281</v>
      </c>
      <c r="AO55" s="326">
        <v>26.2</v>
      </c>
      <c r="AP55" s="327">
        <v>96469</v>
      </c>
      <c r="AQ55" s="328">
        <v>4.0999999999999996</v>
      </c>
      <c r="AR55" s="329">
        <v>22.1</v>
      </c>
    </row>
    <row r="56" spans="1:44" x14ac:dyDescent="0.15">
      <c r="A56" s="259"/>
      <c r="AK56" s="330"/>
      <c r="AL56" s="331" t="s">
        <v>521</v>
      </c>
      <c r="AM56" s="332">
        <v>940346</v>
      </c>
      <c r="AN56" s="333">
        <v>34156</v>
      </c>
      <c r="AO56" s="334">
        <v>4</v>
      </c>
      <c r="AP56" s="335">
        <v>49775</v>
      </c>
      <c r="AQ56" s="336">
        <v>3.7</v>
      </c>
      <c r="AR56" s="337">
        <v>0.3</v>
      </c>
    </row>
    <row r="57" spans="1:44" x14ac:dyDescent="0.15">
      <c r="A57" s="259"/>
      <c r="AK57" s="315" t="s">
        <v>524</v>
      </c>
      <c r="AL57" s="316"/>
      <c r="AM57" s="324">
        <v>1195527</v>
      </c>
      <c r="AN57" s="325">
        <v>44313</v>
      </c>
      <c r="AO57" s="326">
        <v>-36</v>
      </c>
      <c r="AP57" s="327">
        <v>85743</v>
      </c>
      <c r="AQ57" s="328">
        <v>-11.1</v>
      </c>
      <c r="AR57" s="329">
        <v>-24.9</v>
      </c>
    </row>
    <row r="58" spans="1:44" x14ac:dyDescent="0.15">
      <c r="A58" s="259"/>
      <c r="AK58" s="330"/>
      <c r="AL58" s="331" t="s">
        <v>521</v>
      </c>
      <c r="AM58" s="332">
        <v>590311</v>
      </c>
      <c r="AN58" s="333">
        <v>21880</v>
      </c>
      <c r="AO58" s="334">
        <v>-35.9</v>
      </c>
      <c r="AP58" s="335">
        <v>45231</v>
      </c>
      <c r="AQ58" s="336">
        <v>-9.1</v>
      </c>
      <c r="AR58" s="337">
        <v>-26.8</v>
      </c>
    </row>
    <row r="59" spans="1:44" x14ac:dyDescent="0.15">
      <c r="A59" s="259"/>
      <c r="AK59" s="315" t="s">
        <v>525</v>
      </c>
      <c r="AL59" s="316"/>
      <c r="AM59" s="324">
        <v>1534188</v>
      </c>
      <c r="AN59" s="325">
        <v>57652</v>
      </c>
      <c r="AO59" s="326">
        <v>30.1</v>
      </c>
      <c r="AP59" s="327">
        <v>92509</v>
      </c>
      <c r="AQ59" s="328">
        <v>7.9</v>
      </c>
      <c r="AR59" s="329">
        <v>22.2</v>
      </c>
    </row>
    <row r="60" spans="1:44" x14ac:dyDescent="0.15">
      <c r="A60" s="259"/>
      <c r="AK60" s="330"/>
      <c r="AL60" s="331" t="s">
        <v>521</v>
      </c>
      <c r="AM60" s="332">
        <v>1110128</v>
      </c>
      <c r="AN60" s="333">
        <v>41717</v>
      </c>
      <c r="AO60" s="334">
        <v>90.7</v>
      </c>
      <c r="AP60" s="335">
        <v>52274</v>
      </c>
      <c r="AQ60" s="336">
        <v>15.6</v>
      </c>
      <c r="AR60" s="337">
        <v>75.099999999999994</v>
      </c>
    </row>
    <row r="61" spans="1:44" x14ac:dyDescent="0.15">
      <c r="A61" s="259"/>
      <c r="AK61" s="315" t="s">
        <v>526</v>
      </c>
      <c r="AL61" s="338"/>
      <c r="AM61" s="324">
        <v>1817329</v>
      </c>
      <c r="AN61" s="325">
        <v>65662</v>
      </c>
      <c r="AO61" s="326">
        <v>-3.3</v>
      </c>
      <c r="AP61" s="327">
        <v>92287</v>
      </c>
      <c r="AQ61" s="339">
        <v>2</v>
      </c>
      <c r="AR61" s="329">
        <v>-5.3</v>
      </c>
    </row>
    <row r="62" spans="1:44" x14ac:dyDescent="0.15">
      <c r="A62" s="259"/>
      <c r="AK62" s="330"/>
      <c r="AL62" s="331" t="s">
        <v>521</v>
      </c>
      <c r="AM62" s="332">
        <v>1134936</v>
      </c>
      <c r="AN62" s="333">
        <v>40955</v>
      </c>
      <c r="AO62" s="334">
        <v>10.6</v>
      </c>
      <c r="AP62" s="335">
        <v>48841</v>
      </c>
      <c r="AQ62" s="336">
        <v>3.9</v>
      </c>
      <c r="AR62" s="337">
        <v>6.7</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N8KywxUoIEw77sbXlqjjCOJj9Vyg5P9dlTVuGSyS4dXQU9uuy2TnVazYLHnhernqHXd7ZB5FtCbFWXZvgXVLSg==" saltValue="gnpxkLpltl/YwYYCsgEFM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478</v>
      </c>
    </row>
    <row r="121" spans="125:125" ht="13.5" hidden="1" customHeight="1" x14ac:dyDescent="0.15">
      <c r="DU121" s="253"/>
    </row>
  </sheetData>
  <sheetProtection algorithmName="SHA-512" hashValue="Un0AmQYhi1WHyksNXsgkExShXYMdGt5ASf4u9/UyCoYoIvBHwb9TQDAD1DGmxhgkGZ2Z8ZpKzIHkfDo8qMMJ2w==" saltValue="Zb68izNFShpI0y5iayU1g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478</v>
      </c>
    </row>
  </sheetData>
  <sheetProtection algorithmName="SHA-512" hashValue="5dG9qHfrtuhZN5mgchmfSHzDd/C8tICUtAgnJ4AXwahN8pW6oZVhPHRX9GbRMb9Wtd/0JDCZ1lwYy3D1T9WBnA==" saltValue="FaajgQmirZ0Tczpe8a8uh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52" t="s">
        <v>3</v>
      </c>
      <c r="D47" s="1152"/>
      <c r="E47" s="1153"/>
      <c r="F47" s="11">
        <v>6.7</v>
      </c>
      <c r="G47" s="12">
        <v>4.83</v>
      </c>
      <c r="H47" s="12">
        <v>5.26</v>
      </c>
      <c r="I47" s="12">
        <v>7.54</v>
      </c>
      <c r="J47" s="13">
        <v>8.9499999999999993</v>
      </c>
    </row>
    <row r="48" spans="2:10" ht="57.75" customHeight="1" x14ac:dyDescent="0.15">
      <c r="B48" s="14"/>
      <c r="C48" s="1154" t="s">
        <v>4</v>
      </c>
      <c r="D48" s="1154"/>
      <c r="E48" s="1155"/>
      <c r="F48" s="15">
        <v>2.04</v>
      </c>
      <c r="G48" s="16">
        <v>4.2699999999999996</v>
      </c>
      <c r="H48" s="16">
        <v>7.24</v>
      </c>
      <c r="I48" s="16">
        <v>5.97</v>
      </c>
      <c r="J48" s="17">
        <v>4.29</v>
      </c>
    </row>
    <row r="49" spans="2:10" ht="57.75" customHeight="1" thickBot="1" x14ac:dyDescent="0.2">
      <c r="B49" s="18"/>
      <c r="C49" s="1156" t="s">
        <v>5</v>
      </c>
      <c r="D49" s="1156"/>
      <c r="E49" s="1157"/>
      <c r="F49" s="19" t="s">
        <v>533</v>
      </c>
      <c r="G49" s="20" t="s">
        <v>534</v>
      </c>
      <c r="H49" s="20">
        <v>1.3</v>
      </c>
      <c r="I49" s="20" t="s">
        <v>535</v>
      </c>
      <c r="J49" s="21" t="s">
        <v>536</v>
      </c>
    </row>
    <row r="50" spans="2:10" x14ac:dyDescent="0.15"/>
  </sheetData>
  <sheetProtection algorithmName="SHA-512" hashValue="LzHfL9a9n46iTZxqOZ5t/IW5O/pS5aPLJ3U0bcTYHMhz3ezLRxxu3sHYWJ00c9u8SWA3eeVzh1hXr2O7ZqP2aA==" saltValue="3a1rdfCG6y4Ubg2J4IvH/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坂本 知世</cp:lastModifiedBy>
  <cp:lastPrinted>2025-03-12T23:56:31Z</cp:lastPrinted>
  <dcterms:created xsi:type="dcterms:W3CDTF">2025-02-19T04:16:28Z</dcterms:created>
  <dcterms:modified xsi:type="dcterms:W3CDTF">2025-09-29T02:29:44Z</dcterms:modified>
  <cp:category/>
</cp:coreProperties>
</file>