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08" yWindow="-108" windowWidth="23256" windowHeight="12456" tabRatio="710" activeTab="1"/>
  </bookViews>
  <sheets>
    <sheet name="06空中消火能力" sheetId="1" r:id="rId1"/>
    <sheet name="07山岳救助能力" sheetId="5" r:id="rId2"/>
    <sheet name="08救急搬送能力" sheetId="4" r:id="rId3"/>
    <sheet name="9広域応援能力" sheetId="6" r:id="rId4"/>
    <sheet name="付表１重量表" sheetId="7" r:id="rId5"/>
    <sheet name="付表１重量表 (記入例)" sheetId="2" r:id="rId6"/>
    <sheet name="付表２待機燃料" sheetId="9" r:id="rId7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<sst xmlns="http://schemas.openxmlformats.org/spreadsheetml/2006/main" xmlns:r="http://schemas.openxmlformats.org/officeDocument/2006/relationships" count="147" uniqueCount="147">
  <si>
    <t>ホバリング性能の判定</t>
    <rPh sb="5" eb="7">
      <t>セイノウ</t>
    </rPh>
    <rPh sb="8" eb="10">
      <t>ハンテイ</t>
    </rPh>
    <phoneticPr fontId="12"/>
  </si>
  <si>
    <t>①</t>
  </si>
  <si>
    <t>搭乗人員（77kg×７名）</t>
    <rPh sb="0" eb="4">
      <t>トウジョウジンイン</t>
    </rPh>
    <rPh sb="11" eb="12">
      <t>メイ</t>
    </rPh>
    <phoneticPr fontId="12"/>
  </si>
  <si>
    <t>※</t>
  </si>
  <si>
    <t>搭乗人員（77kg×9名）</t>
    <rPh sb="0" eb="4">
      <t>トウジョウジンイン</t>
    </rPh>
    <rPh sb="11" eb="12">
      <t>メイ</t>
    </rPh>
    <phoneticPr fontId="12"/>
  </si>
  <si>
    <t>⑧</t>
  </si>
  <si>
    <t>②</t>
  </si>
  <si>
    <t>地面効果外（OGE）ホバリング可能重量　の根拠となる資料を添付すること</t>
    <rPh sb="0" eb="5">
      <t>ジメンコウカガイ</t>
    </rPh>
    <rPh sb="15" eb="19">
      <t>カノウジュウリョウ</t>
    </rPh>
    <rPh sb="21" eb="23">
      <t>コンキョ</t>
    </rPh>
    <rPh sb="26" eb="28">
      <t>シリョウ</t>
    </rPh>
    <rPh sb="29" eb="31">
      <t>テンプ</t>
    </rPh>
    <phoneticPr fontId="12"/>
  </si>
  <si>
    <t>57　メインストレッチャー</t>
  </si>
  <si>
    <t>空中消火能力判定表</t>
    <rPh sb="0" eb="4">
      <t>クウチュウショウカ</t>
    </rPh>
    <rPh sb="4" eb="6">
      <t>ノウリョク</t>
    </rPh>
    <rPh sb="6" eb="9">
      <t>ハンテイヒョウ</t>
    </rPh>
    <phoneticPr fontId="12"/>
  </si>
  <si>
    <t>A</t>
  </si>
  <si>
    <t>余剰の積載能力（⑦ - ⑥）</t>
  </si>
  <si>
    <t>④</t>
  </si>
  <si>
    <t>項目</t>
    <rPh sb="0" eb="2">
      <t>コウモク</t>
    </rPh>
    <phoneticPr fontId="12"/>
  </si>
  <si>
    <t>広島空港からの離陸可能重量　※</t>
    <rPh sb="0" eb="2">
      <t>ヒロシマ</t>
    </rPh>
    <rPh sb="2" eb="4">
      <t>クウコウ</t>
    </rPh>
    <rPh sb="7" eb="11">
      <t>リリクカノウ</t>
    </rPh>
    <rPh sb="11" eb="13">
      <t>ジュウリョウ</t>
    </rPh>
    <phoneticPr fontId="12"/>
  </si>
  <si>
    <t>③</t>
  </si>
  <si>
    <t>救急搬送時の運航重量（①＋②＋③＋④＋⑤）</t>
    <rPh sb="0" eb="4">
      <t>キュウキュウハンソウ</t>
    </rPh>
    <rPh sb="4" eb="5">
      <t>ジ</t>
    </rPh>
    <rPh sb="6" eb="8">
      <t>ウンコウ</t>
    </rPh>
    <rPh sb="8" eb="10">
      <t>ジュウリョウ</t>
    </rPh>
    <phoneticPr fontId="12"/>
  </si>
  <si>
    <t>⑤</t>
  </si>
  <si>
    <t>装備済み空虚重量（付表１）</t>
    <rPh sb="0" eb="3">
      <t>ソウビズ</t>
    </rPh>
    <rPh sb="4" eb="8">
      <t>クウキョジュウリョウ</t>
    </rPh>
    <rPh sb="9" eb="11">
      <t>フヒョウ</t>
    </rPh>
    <phoneticPr fontId="12"/>
  </si>
  <si>
    <t>⑥</t>
  </si>
  <si>
    <t>救急搬送時の運航重量</t>
    <rPh sb="0" eb="2">
      <t>キュウキュウ</t>
    </rPh>
    <rPh sb="2" eb="4">
      <t>ハンソウ</t>
    </rPh>
    <rPh sb="4" eb="5">
      <t>ジ</t>
    </rPh>
    <rPh sb="6" eb="8">
      <t>ウンコウ</t>
    </rPh>
    <rPh sb="8" eb="10">
      <t>ジュウリョウ</t>
    </rPh>
    <phoneticPr fontId="12"/>
  </si>
  <si>
    <t>出力：　両エンジン離陸定格出力（５分定格または３０分定格）</t>
    <rPh sb="0" eb="2">
      <t>シュツリョク</t>
    </rPh>
    <rPh sb="4" eb="5">
      <t>リョウ</t>
    </rPh>
    <rPh sb="9" eb="11">
      <t>リリク</t>
    </rPh>
    <rPh sb="11" eb="13">
      <t>テイカク</t>
    </rPh>
    <rPh sb="13" eb="15">
      <t>シュツリョク</t>
    </rPh>
    <rPh sb="17" eb="20">
      <t>フンテイカク</t>
    </rPh>
    <rPh sb="25" eb="28">
      <t>フンテイカク</t>
    </rPh>
    <phoneticPr fontId="12"/>
  </si>
  <si>
    <t>地面効果外（OGE）ホバリング可能重量の　の根拠となる資料を添付すること。</t>
  </si>
  <si>
    <t>⑦</t>
  </si>
  <si>
    <t>活動開始までに消費する燃料（20分：　③×20/120）</t>
    <rPh sb="0" eb="4">
      <t>カツドウカイシ</t>
    </rPh>
    <rPh sb="7" eb="9">
      <t>ショウヒ</t>
    </rPh>
    <rPh sb="11" eb="13">
      <t>ネンリョウ</t>
    </rPh>
    <rPh sb="16" eb="17">
      <t>フン</t>
    </rPh>
    <phoneticPr fontId="12"/>
  </si>
  <si>
    <t>医師・看護師・付添・患者（77kg×4名）</t>
    <rPh sb="0" eb="2">
      <t>イシ</t>
    </rPh>
    <rPh sb="3" eb="6">
      <t>カンゴシ</t>
    </rPh>
    <rPh sb="7" eb="9">
      <t>ツキソ</t>
    </rPh>
    <rPh sb="10" eb="12">
      <t>カンジャ</t>
    </rPh>
    <rPh sb="19" eb="20">
      <t>メイ</t>
    </rPh>
    <phoneticPr fontId="12"/>
  </si>
  <si>
    <t>給水可能重量（⑥ - ⑤）</t>
    <rPh sb="0" eb="4">
      <t>キュウスイカノウ</t>
    </rPh>
    <rPh sb="4" eb="6">
      <t>ジュウリョウ</t>
    </rPh>
    <phoneticPr fontId="12"/>
  </si>
  <si>
    <t>kg</t>
  </si>
  <si>
    <t>ℓ</t>
  </si>
  <si>
    <t>救急搬送能力判定表</t>
    <rPh sb="0" eb="2">
      <t>キュウキュウ</t>
    </rPh>
    <rPh sb="2" eb="4">
      <t>ハンソウ</t>
    </rPh>
    <rPh sb="4" eb="6">
      <t>ノウリョク</t>
    </rPh>
    <rPh sb="6" eb="9">
      <t>ハンテイヒョウ</t>
    </rPh>
    <phoneticPr fontId="12"/>
  </si>
  <si>
    <t>機体重量</t>
    <rPh sb="0" eb="2">
      <t>キタイ</t>
    </rPh>
    <rPh sb="2" eb="4">
      <t>ジュウリョウ</t>
    </rPh>
    <phoneticPr fontId="12"/>
  </si>
  <si>
    <t>給水時の運航重量</t>
    <rPh sb="0" eb="2">
      <t>キュウスイ</t>
    </rPh>
    <rPh sb="2" eb="3">
      <t>ジ</t>
    </rPh>
    <rPh sb="4" eb="6">
      <t>ウンコウ</t>
    </rPh>
    <rPh sb="6" eb="8">
      <t>ジュウリョウ</t>
    </rPh>
    <phoneticPr fontId="12"/>
  </si>
  <si>
    <t>ホバリング時の運航重量（①＋②＋③＋④－⑤）</t>
    <rPh sb="5" eb="6">
      <t>ジ</t>
    </rPh>
    <rPh sb="7" eb="9">
      <t>ウンコウ</t>
    </rPh>
    <rPh sb="9" eb="11">
      <t>ジュウリョウ</t>
    </rPh>
    <phoneticPr fontId="12"/>
  </si>
  <si>
    <t>空中消火時の給水可能重量</t>
    <rPh sb="0" eb="4">
      <t>クウチュウショウカ</t>
    </rPh>
    <rPh sb="4" eb="5">
      <t>ジ</t>
    </rPh>
    <rPh sb="6" eb="10">
      <t>キュウスイカノウ</t>
    </rPh>
    <rPh sb="10" eb="12">
      <t>ジュウリョウ</t>
    </rPh>
    <phoneticPr fontId="12"/>
  </si>
  <si>
    <t>救急搬送性能の判定</t>
    <rPh sb="0" eb="2">
      <t>キュウキュウ</t>
    </rPh>
    <rPh sb="2" eb="4">
      <t>ハンソウ</t>
    </rPh>
    <rPh sb="4" eb="6">
      <t>セイノウ</t>
    </rPh>
    <rPh sb="7" eb="9">
      <t>ハンテイ</t>
    </rPh>
    <phoneticPr fontId="12"/>
  </si>
  <si>
    <t>空中消火用バケットの容量</t>
    <rPh sb="0" eb="4">
      <t>クウチュウショウカ</t>
    </rPh>
    <rPh sb="4" eb="5">
      <t>ヨウ</t>
    </rPh>
    <rPh sb="10" eb="12">
      <t>ヨウリョウ</t>
    </rPh>
    <phoneticPr fontId="12"/>
  </si>
  <si>
    <t>高度：　気圧高度6500ft</t>
    <rPh sb="0" eb="2">
      <t>コウド</t>
    </rPh>
    <rPh sb="4" eb="8">
      <t>キアツコウド</t>
    </rPh>
    <phoneticPr fontId="12"/>
  </si>
  <si>
    <t>空中消火性能の判定</t>
    <rPh sb="0" eb="4">
      <t>クウチュウショウカ</t>
    </rPh>
    <rPh sb="4" eb="6">
      <t>セイノウ</t>
    </rPh>
    <rPh sb="7" eb="9">
      <t>ハンテイ</t>
    </rPh>
    <phoneticPr fontId="12"/>
  </si>
  <si>
    <t>気温：　ISA＋20℃</t>
    <rPh sb="0" eb="2">
      <t>キオン</t>
    </rPh>
    <phoneticPr fontId="12"/>
  </si>
  <si>
    <t>搭乗人員（77kg×４名）</t>
    <rPh sb="0" eb="4">
      <t>トウジョウジンイン</t>
    </rPh>
    <rPh sb="11" eb="12">
      <t>メイ</t>
    </rPh>
    <phoneticPr fontId="12"/>
  </si>
  <si>
    <t>救助資機材(240kg)</t>
    <rPh sb="0" eb="2">
      <t>キュウジョ</t>
    </rPh>
    <rPh sb="2" eb="5">
      <t>シキザイ</t>
    </rPh>
    <phoneticPr fontId="12"/>
  </si>
  <si>
    <t>仕様書　別表１のうち「消防・防災仕様装備品」の重量。ただし、以下の装備品を除く。</t>
    <rPh sb="0" eb="3">
      <t>シヨウショ</t>
    </rPh>
    <rPh sb="4" eb="6">
      <t>ベッピョウ</t>
    </rPh>
    <rPh sb="11" eb="13">
      <t>ショウボウ</t>
    </rPh>
    <rPh sb="14" eb="16">
      <t>ボウサイ</t>
    </rPh>
    <rPh sb="16" eb="18">
      <t>シヨウ</t>
    </rPh>
    <rPh sb="18" eb="21">
      <t>ソウビヒン</t>
    </rPh>
    <rPh sb="23" eb="25">
      <t>ジュウリョウ</t>
    </rPh>
    <rPh sb="30" eb="32">
      <t>イカ</t>
    </rPh>
    <rPh sb="33" eb="36">
      <t>ソウビヒン</t>
    </rPh>
    <rPh sb="37" eb="38">
      <t>ノゾ</t>
    </rPh>
    <phoneticPr fontId="12"/>
  </si>
  <si>
    <t>広島空港からの離陸可能重量　の根拠となる資料を添付すること。</t>
    <rPh sb="0" eb="2">
      <t>ヒロシマ</t>
    </rPh>
    <rPh sb="2" eb="4">
      <t>クウコウ</t>
    </rPh>
    <rPh sb="7" eb="11">
      <t>リリクカノウ</t>
    </rPh>
    <rPh sb="11" eb="13">
      <t>ジュウリョウ</t>
    </rPh>
    <rPh sb="15" eb="17">
      <t>コンキョ</t>
    </rPh>
    <rPh sb="20" eb="22">
      <t>シリョウ</t>
    </rPh>
    <rPh sb="23" eb="25">
      <t>テンプ</t>
    </rPh>
    <phoneticPr fontId="12"/>
  </si>
  <si>
    <t>重量</t>
    <rPh sb="0" eb="2">
      <t>ジュウリョウ</t>
    </rPh>
    <phoneticPr fontId="12"/>
  </si>
  <si>
    <t>⑥ 広島空港の離陸可能重量、⑧ 最大航続距離速度、⑨燃料消費量（最大
　　航続距離速度）　の根拠となる資料を添付すること。</t>
    <rPh sb="4" eb="6">
      <t>クウコウ</t>
    </rPh>
    <rPh sb="46" eb="48">
      <t>コンキョ</t>
    </rPh>
    <rPh sb="51" eb="53">
      <t>シリョウ</t>
    </rPh>
    <rPh sb="54" eb="56">
      <t>テンプ</t>
    </rPh>
    <phoneticPr fontId="12"/>
  </si>
  <si>
    <t>給水時の運航重量（①＋②＋A＋③ - ④）</t>
    <rPh sb="0" eb="2">
      <t>キュウスイ</t>
    </rPh>
    <rPh sb="2" eb="3">
      <t>ジ</t>
    </rPh>
    <rPh sb="4" eb="6">
      <t>ウンコウ</t>
    </rPh>
    <rPh sb="6" eb="8">
      <t>ジュウリョウ</t>
    </rPh>
    <phoneticPr fontId="12"/>
  </si>
  <si>
    <t>空中消火用バケットの容量</t>
    <rPh sb="0" eb="5">
      <t>クウチュウショウカヨウ</t>
    </rPh>
    <rPh sb="10" eb="12">
      <t>ヨウリョウ</t>
    </rPh>
    <phoneticPr fontId="12"/>
  </si>
  <si>
    <t>地面効果外（OGE）ホバリング可能重量　※</t>
    <rPh sb="0" eb="2">
      <t>ジメン</t>
    </rPh>
    <rPh sb="2" eb="4">
      <t>コウカ</t>
    </rPh>
    <rPh sb="4" eb="5">
      <t>ガイ</t>
    </rPh>
    <rPh sb="15" eb="17">
      <t>カノウ</t>
    </rPh>
    <rPh sb="17" eb="19">
      <t>ジュウリョウ</t>
    </rPh>
    <phoneticPr fontId="12"/>
  </si>
  <si>
    <r>
      <t>輸送可能距離（（⑩－⑪）×⑧×</t>
    </r>
    <r>
      <rPr>
        <sz val="12"/>
        <color theme="1"/>
        <rFont val="ＭＳ Ｐゴシック"/>
      </rPr>
      <t>1.852）</t>
    </r>
    <rPh sb="0" eb="2">
      <t>ユソウ</t>
    </rPh>
    <rPh sb="2" eb="4">
      <t>カノウ</t>
    </rPh>
    <rPh sb="4" eb="6">
      <t>キョリ</t>
    </rPh>
    <phoneticPr fontId="12"/>
  </si>
  <si>
    <t>投下水量（⑦または⑧の小さい値）</t>
    <rPh sb="0" eb="2">
      <t>トウカ</t>
    </rPh>
    <rPh sb="2" eb="4">
      <t>スイリョウ</t>
    </rPh>
    <rPh sb="11" eb="12">
      <t>チイ</t>
    </rPh>
    <rPh sb="14" eb="15">
      <t>アタイ</t>
    </rPh>
    <phoneticPr fontId="12"/>
  </si>
  <si>
    <t>地面効果外（OGE）ホバリング可能重量は以下の条件による。</t>
    <rPh sb="0" eb="5">
      <t>ジメンコウカガイ</t>
    </rPh>
    <rPh sb="15" eb="19">
      <t>カノウジュウリョウ</t>
    </rPh>
    <rPh sb="20" eb="22">
      <t>イカ</t>
    </rPh>
    <rPh sb="23" eb="25">
      <t>ジョウケン</t>
    </rPh>
    <phoneticPr fontId="12"/>
  </si>
  <si>
    <t>高度：　気圧高度0ft</t>
    <rPh sb="0" eb="2">
      <t>コウド</t>
    </rPh>
    <rPh sb="4" eb="8">
      <t>キアツコウド</t>
    </rPh>
    <phoneticPr fontId="12"/>
  </si>
  <si>
    <t>出力：　両エンジン離陸定格出力（５分定格または３０分定格）</t>
    <rPh sb="0" eb="2">
      <t>シュツリョク</t>
    </rPh>
    <rPh sb="4" eb="5">
      <t>リョウ</t>
    </rPh>
    <rPh sb="9" eb="11">
      <t>リリク</t>
    </rPh>
    <rPh sb="11" eb="13">
      <t>テイカク</t>
    </rPh>
    <rPh sb="13" eb="15">
      <t>シュツリョク</t>
    </rPh>
    <phoneticPr fontId="12"/>
  </si>
  <si>
    <t>待機時の搭載燃料（付表２）</t>
    <rPh sb="0" eb="2">
      <t>タイキ</t>
    </rPh>
    <rPh sb="2" eb="3">
      <t>ジ</t>
    </rPh>
    <rPh sb="4" eb="6">
      <t>トウサイ</t>
    </rPh>
    <rPh sb="6" eb="8">
      <t>ネンリョウ</t>
    </rPh>
    <rPh sb="9" eb="11">
      <t>フヒョウ</t>
    </rPh>
    <phoneticPr fontId="12"/>
  </si>
  <si>
    <t>場所：　広島空港からの離陸（標高1080ft）</t>
    <rPh sb="0" eb="2">
      <t>バショ</t>
    </rPh>
    <rPh sb="4" eb="6">
      <t>ヒロシマ</t>
    </rPh>
    <rPh sb="6" eb="8">
      <t>クウコウ</t>
    </rPh>
    <rPh sb="11" eb="13">
      <t>リリク</t>
    </rPh>
    <rPh sb="14" eb="16">
      <t>ヒョウコウ</t>
    </rPh>
    <phoneticPr fontId="12"/>
  </si>
  <si>
    <t>広島空港からの離陸可能重量は以下の条件による。</t>
    <rPh sb="0" eb="2">
      <t>ヒロシマ</t>
    </rPh>
    <rPh sb="2" eb="4">
      <t>クウコウ</t>
    </rPh>
    <rPh sb="7" eb="11">
      <t>リリクカノウ</t>
    </rPh>
    <rPh sb="11" eb="13">
      <t>ジュウリョウ</t>
    </rPh>
    <rPh sb="14" eb="16">
      <t>イカ</t>
    </rPh>
    <rPh sb="17" eb="19">
      <t>ジョウケン</t>
    </rPh>
    <phoneticPr fontId="12"/>
  </si>
  <si>
    <t>救急搬送時の運航重量</t>
    <rPh sb="0" eb="5">
      <t>キュウキュウハンソウジ</t>
    </rPh>
    <rPh sb="6" eb="8">
      <t>ウンコウ</t>
    </rPh>
    <rPh sb="8" eb="10">
      <t>ジュウリョウ</t>
    </rPh>
    <phoneticPr fontId="12"/>
  </si>
  <si>
    <t>救急資機材＋医療機器(300kg)</t>
    <rPh sb="0" eb="5">
      <t>キュウキュウシキザイ</t>
    </rPh>
    <rPh sb="6" eb="8">
      <t>イリョウ</t>
    </rPh>
    <rPh sb="8" eb="10">
      <t>キキ</t>
    </rPh>
    <phoneticPr fontId="12"/>
  </si>
  <si>
    <t>搭乗人員（77kg×6名）</t>
    <rPh sb="0" eb="4">
      <t>トウジョウジンイン</t>
    </rPh>
    <rPh sb="11" eb="12">
      <t>メイ</t>
    </rPh>
    <phoneticPr fontId="12"/>
  </si>
  <si>
    <t>　　　　　　相当するものを使用する。</t>
    <rPh sb="6" eb="8">
      <t>ソウトウ</t>
    </rPh>
    <rPh sb="13" eb="15">
      <t>シヨウ</t>
    </rPh>
    <phoneticPr fontId="12"/>
  </si>
  <si>
    <t>その他：　電力消費量等により使用するチャートが異なる場合は、ホイスト運用に</t>
    <rPh sb="2" eb="3">
      <t>タ</t>
    </rPh>
    <rPh sb="10" eb="11">
      <t>トウ</t>
    </rPh>
    <phoneticPr fontId="12"/>
  </si>
  <si>
    <t>地面効果外（OGE）ホバリング可能重量　※</t>
    <rPh sb="0" eb="5">
      <t>ジメンコウカガイ</t>
    </rPh>
    <rPh sb="15" eb="17">
      <t>カノウ</t>
    </rPh>
    <rPh sb="17" eb="19">
      <t>ジュウリョウ</t>
    </rPh>
    <phoneticPr fontId="12"/>
  </si>
  <si>
    <t>吊上げ可能重量（⑦ - ⑥）</t>
    <rPh sb="0" eb="2">
      <t>ツリア</t>
    </rPh>
    <rPh sb="3" eb="5">
      <t>カノウ</t>
    </rPh>
    <rPh sb="5" eb="7">
      <t>ジュウリョウ</t>
    </rPh>
    <phoneticPr fontId="12"/>
  </si>
  <si>
    <t>燃料消費量（最大航続距離速度）　※２</t>
    <rPh sb="0" eb="5">
      <t>ネンリョウショウヒリョウ</t>
    </rPh>
    <rPh sb="6" eb="8">
      <t>サイダイ</t>
    </rPh>
    <rPh sb="8" eb="10">
      <t>コウゾク</t>
    </rPh>
    <rPh sb="10" eb="12">
      <t>キョリ</t>
    </rPh>
    <rPh sb="12" eb="14">
      <t>ソクド</t>
    </rPh>
    <phoneticPr fontId="12"/>
  </si>
  <si>
    <t>ホバリング時の運航重量</t>
    <rPh sb="5" eb="6">
      <t>ジ</t>
    </rPh>
    <rPh sb="7" eb="9">
      <t>ウンコウ</t>
    </rPh>
    <rPh sb="9" eb="11">
      <t>ジュウリョウ</t>
    </rPh>
    <phoneticPr fontId="12"/>
  </si>
  <si>
    <t>救助資機材(200kg)</t>
    <rPh sb="0" eb="2">
      <t>キュウジョ</t>
    </rPh>
    <rPh sb="2" eb="5">
      <t>シキザイ</t>
    </rPh>
    <phoneticPr fontId="12"/>
  </si>
  <si>
    <t>山岳救助能力判定表</t>
    <rPh sb="0" eb="2">
      <t>サンガク</t>
    </rPh>
    <rPh sb="2" eb="4">
      <t>キュウジョ</t>
    </rPh>
    <rPh sb="4" eb="6">
      <t>ノウリョク</t>
    </rPh>
    <rPh sb="6" eb="9">
      <t>ハンテイヒョウ</t>
    </rPh>
    <phoneticPr fontId="12"/>
  </si>
  <si>
    <t>高度：　気圧高度2000ft</t>
    <rPh sb="0" eb="2">
      <t>コウド</t>
    </rPh>
    <rPh sb="4" eb="8">
      <t>キアツコウド</t>
    </rPh>
    <phoneticPr fontId="12"/>
  </si>
  <si>
    <t>重量：　最大離陸重量</t>
    <rPh sb="0" eb="2">
      <t>ジュウリョウ</t>
    </rPh>
    <rPh sb="4" eb="6">
      <t>サイダイ</t>
    </rPh>
    <rPh sb="6" eb="8">
      <t>リリク</t>
    </rPh>
    <rPh sb="8" eb="10">
      <t>ジュウリョウ</t>
    </rPh>
    <phoneticPr fontId="12"/>
  </si>
  <si>
    <t>最大航続距離速度　・　⑨燃料消費量（最大航続距離速度）は以下の条件による。</t>
    <rPh sb="0" eb="2">
      <t>サイダイ</t>
    </rPh>
    <rPh sb="2" eb="4">
      <t>コウゾク</t>
    </rPh>
    <rPh sb="4" eb="6">
      <t>キョリ</t>
    </rPh>
    <rPh sb="6" eb="8">
      <t>ソクド</t>
    </rPh>
    <rPh sb="12" eb="17">
      <t>ネンリョウショウヒリョウ</t>
    </rPh>
    <rPh sb="18" eb="26">
      <t>サイダイコウゾクキョリソクド</t>
    </rPh>
    <rPh sb="28" eb="30">
      <t>イカ</t>
    </rPh>
    <rPh sb="31" eb="33">
      <t>ジョウケン</t>
    </rPh>
    <phoneticPr fontId="12"/>
  </si>
  <si>
    <t>※２</t>
  </si>
  <si>
    <t>広島空港の離陸可能重量は以下の条件による。</t>
    <rPh sb="0" eb="2">
      <t>ヒロシマ</t>
    </rPh>
    <rPh sb="2" eb="4">
      <t>クウコウ</t>
    </rPh>
    <rPh sb="5" eb="7">
      <t>リリク</t>
    </rPh>
    <rPh sb="7" eb="11">
      <t>カノウジュウリョウ</t>
    </rPh>
    <rPh sb="12" eb="14">
      <t>イカ</t>
    </rPh>
    <rPh sb="15" eb="17">
      <t>ジョウケン</t>
    </rPh>
    <phoneticPr fontId="12"/>
  </si>
  <si>
    <t>※１</t>
  </si>
  <si>
    <t>仕様書　別表1のうち「機内・機外装備品」の重量
ただし、以下の装備品を除く</t>
    <rPh sb="0" eb="3">
      <t>シヨウショ</t>
    </rPh>
    <rPh sb="4" eb="6">
      <t>ベッピョウ</t>
    </rPh>
    <rPh sb="11" eb="13">
      <t>キナイ</t>
    </rPh>
    <rPh sb="14" eb="16">
      <t>キガイ</t>
    </rPh>
    <rPh sb="16" eb="19">
      <t>ソウビヒン</t>
    </rPh>
    <rPh sb="21" eb="23">
      <t>ジュウリョウ</t>
    </rPh>
    <rPh sb="28" eb="30">
      <t>イカ</t>
    </rPh>
    <rPh sb="31" eb="34">
      <t>ソウビヒン</t>
    </rPh>
    <rPh sb="35" eb="36">
      <t>ノゾ</t>
    </rPh>
    <phoneticPr fontId="12"/>
  </si>
  <si>
    <t>km</t>
  </si>
  <si>
    <t>2　搭乗者用座席</t>
    <rPh sb="2" eb="5">
      <t>トウジョウシャ</t>
    </rPh>
    <rPh sb="5" eb="6">
      <t>ヨウ</t>
    </rPh>
    <rPh sb="6" eb="8">
      <t>ザセキ</t>
    </rPh>
    <phoneticPr fontId="12"/>
  </si>
  <si>
    <t>⑫</t>
  </si>
  <si>
    <t>Hr</t>
  </si>
  <si>
    <t>予備燃料（20分）</t>
    <rPh sb="0" eb="4">
      <t>ヨビネンリョウ</t>
    </rPh>
    <rPh sb="7" eb="8">
      <t>フン</t>
    </rPh>
    <phoneticPr fontId="12"/>
  </si>
  <si>
    <t>⑪</t>
  </si>
  <si>
    <t>飛行時間（⑦／⑨）</t>
    <rPh sb="0" eb="4">
      <t>ヒコウジカン</t>
    </rPh>
    <phoneticPr fontId="12"/>
  </si>
  <si>
    <t>重量表</t>
    <rPh sb="0" eb="2">
      <t>じゅうりょう</t>
    </rPh>
    <rPh sb="2" eb="3">
      <t>ひょう</t>
    </rPh>
    <phoneticPr fontId="1" type="Hiragana"/>
  </si>
  <si>
    <t>⑩</t>
  </si>
  <si>
    <t>輸送可能距離</t>
    <rPh sb="0" eb="2">
      <t>ユソウ</t>
    </rPh>
    <rPh sb="2" eb="4">
      <t>カノウ</t>
    </rPh>
    <rPh sb="4" eb="6">
      <t>キョリ</t>
    </rPh>
    <phoneticPr fontId="12"/>
  </si>
  <si>
    <t>kg/Hr</t>
  </si>
  <si>
    <t>⑨</t>
  </si>
  <si>
    <t>kt</t>
  </si>
  <si>
    <t>最大航続距離速度　※２</t>
    <rPh sb="0" eb="2">
      <t>サイダイ</t>
    </rPh>
    <rPh sb="2" eb="4">
      <t>コウゾク</t>
    </rPh>
    <rPh sb="4" eb="6">
      <t>キョリ</t>
    </rPh>
    <rPh sb="6" eb="8">
      <t>ソクド</t>
    </rPh>
    <phoneticPr fontId="12"/>
  </si>
  <si>
    <t>巡航時の性能</t>
    <rPh sb="0" eb="3">
      <t>ジュンコウジ</t>
    </rPh>
    <rPh sb="4" eb="6">
      <t>セイノウ</t>
    </rPh>
    <phoneticPr fontId="12"/>
  </si>
  <si>
    <t>広島空港の離陸可能重量　※１</t>
    <rPh sb="0" eb="2">
      <t>ヒロシマ</t>
    </rPh>
    <rPh sb="2" eb="4">
      <t>クウコウ</t>
    </rPh>
    <rPh sb="5" eb="7">
      <t>リリク</t>
    </rPh>
    <rPh sb="7" eb="9">
      <t>カノウ</t>
    </rPh>
    <rPh sb="9" eb="11">
      <t>ジュウリョウ</t>
    </rPh>
    <phoneticPr fontId="12"/>
  </si>
  <si>
    <t>燃料搭載可能量（⑥－⑤）</t>
    <rPh sb="0" eb="7">
      <t>ネンリョウトウサイカノウリョウ</t>
    </rPh>
    <phoneticPr fontId="12"/>
  </si>
  <si>
    <t>×</t>
  </si>
  <si>
    <t>長距離輸送時の運航重量</t>
    <rPh sb="0" eb="3">
      <t>チョウキョリ</t>
    </rPh>
    <rPh sb="3" eb="5">
      <t>ユソウ</t>
    </rPh>
    <rPh sb="5" eb="6">
      <t>ジ</t>
    </rPh>
    <rPh sb="7" eb="9">
      <t>ウンコウ</t>
    </rPh>
    <rPh sb="9" eb="11">
      <t>ジュウリョウ</t>
    </rPh>
    <phoneticPr fontId="12"/>
  </si>
  <si>
    <t>長距離輸送時に搭載可能な燃料量</t>
    <rPh sb="0" eb="3">
      <t>チョウキョリ</t>
    </rPh>
    <rPh sb="3" eb="5">
      <t>ユソウ</t>
    </rPh>
    <rPh sb="5" eb="6">
      <t>ジ</t>
    </rPh>
    <rPh sb="7" eb="11">
      <t>トウサイカノウ</t>
    </rPh>
    <rPh sb="12" eb="15">
      <t>ネンリョウリョウ</t>
    </rPh>
    <phoneticPr fontId="12"/>
  </si>
  <si>
    <t>長距離輸送時の運航重量（①＋②＋③＋④）</t>
    <rPh sb="0" eb="3">
      <t>チョウキョリ</t>
    </rPh>
    <rPh sb="3" eb="5">
      <t>ユソウ</t>
    </rPh>
    <rPh sb="5" eb="6">
      <t>ジ</t>
    </rPh>
    <rPh sb="7" eb="9">
      <t>ウンコウ</t>
    </rPh>
    <rPh sb="9" eb="11">
      <t>ジュウリョウ</t>
    </rPh>
    <phoneticPr fontId="12"/>
  </si>
  <si>
    <t>資機材（480kg）</t>
    <rPh sb="0" eb="3">
      <t>シキザイ</t>
    </rPh>
    <phoneticPr fontId="12"/>
  </si>
  <si>
    <t>その他搭乗者（0名）</t>
    <rPh sb="2" eb="3">
      <t>タ</t>
    </rPh>
    <rPh sb="3" eb="6">
      <t>トウジョウシャ</t>
    </rPh>
    <rPh sb="8" eb="9">
      <t>メイ</t>
    </rPh>
    <phoneticPr fontId="12"/>
  </si>
  <si>
    <t>待機時の搭載燃料は、以下の条件により求める。</t>
    <rPh sb="0" eb="2">
      <t>タイキ</t>
    </rPh>
    <rPh sb="2" eb="3">
      <t>ジ</t>
    </rPh>
    <rPh sb="4" eb="6">
      <t>トウサイ</t>
    </rPh>
    <rPh sb="6" eb="8">
      <t>ネンリョウ</t>
    </rPh>
    <rPh sb="10" eb="12">
      <t>イカ</t>
    </rPh>
    <rPh sb="13" eb="15">
      <t>ジョウケン</t>
    </rPh>
    <rPh sb="18" eb="19">
      <t>モト</t>
    </rPh>
    <phoneticPr fontId="12"/>
  </si>
  <si>
    <t>広域応援能力判定表</t>
    <rPh sb="0" eb="2">
      <t>コウイキ</t>
    </rPh>
    <rPh sb="2" eb="4">
      <t>オウエン</t>
    </rPh>
    <rPh sb="4" eb="6">
      <t>ノウリョク</t>
    </rPh>
    <rPh sb="6" eb="9">
      <t>ハンテイヒョウ</t>
    </rPh>
    <phoneticPr fontId="12"/>
  </si>
  <si>
    <t>　 重量の設定に使用した根拠となる資料をすべて添付すること。</t>
    <rPh sb="2" eb="4">
      <t>ジュウリョウ</t>
    </rPh>
    <rPh sb="5" eb="7">
      <t>セッテイ</t>
    </rPh>
    <rPh sb="8" eb="10">
      <t>シヨウ</t>
    </rPh>
    <rPh sb="12" eb="14">
      <t>コンキョ</t>
    </rPh>
    <rPh sb="17" eb="19">
      <t>シリョウ</t>
    </rPh>
    <rPh sb="23" eb="25">
      <t>テンプ</t>
    </rPh>
    <phoneticPr fontId="12"/>
  </si>
  <si>
    <t>　 空虚重量の基となるデータと、装備品の構成が異なる場合には、計算等により求めること。</t>
    <rPh sb="2" eb="4">
      <t>クウキョ</t>
    </rPh>
    <rPh sb="4" eb="6">
      <t>ジュウリョウ</t>
    </rPh>
    <rPh sb="7" eb="8">
      <t>モト</t>
    </rPh>
    <rPh sb="16" eb="19">
      <t>ソウビヒン</t>
    </rPh>
    <rPh sb="20" eb="22">
      <t>コウセイ</t>
    </rPh>
    <rPh sb="23" eb="24">
      <t>コト</t>
    </rPh>
    <rPh sb="26" eb="28">
      <t>バアイ</t>
    </rPh>
    <rPh sb="31" eb="33">
      <t>ケイサン</t>
    </rPh>
    <rPh sb="33" eb="34">
      <t>トウ</t>
    </rPh>
    <rPh sb="37" eb="38">
      <t>モト</t>
    </rPh>
    <phoneticPr fontId="12"/>
  </si>
  <si>
    <t>※空虚重量の値は、実測値または製造者のテクニカルデータシート等によること。</t>
    <rPh sb="1" eb="5">
      <t>クウキョジュウリョウ</t>
    </rPh>
    <rPh sb="6" eb="7">
      <t>アタイ</t>
    </rPh>
    <rPh sb="9" eb="11">
      <t>ジッソク</t>
    </rPh>
    <rPh sb="11" eb="12">
      <t>チ</t>
    </rPh>
    <rPh sb="15" eb="18">
      <t>セイゾウシャ</t>
    </rPh>
    <rPh sb="30" eb="31">
      <t>トウ</t>
    </rPh>
    <phoneticPr fontId="12"/>
  </si>
  <si>
    <t>長距離輸送</t>
    <rPh sb="0" eb="3">
      <t>チョウキョリ</t>
    </rPh>
    <rPh sb="3" eb="5">
      <t>ユソウ</t>
    </rPh>
    <phoneticPr fontId="12"/>
  </si>
  <si>
    <t>救急搬送</t>
    <rPh sb="0" eb="4">
      <t>キュウキュウハンソウ</t>
    </rPh>
    <phoneticPr fontId="12"/>
  </si>
  <si>
    <t>空中消火</t>
    <rPh sb="0" eb="4">
      <t>クウチュウショウカ</t>
    </rPh>
    <phoneticPr fontId="12"/>
  </si>
  <si>
    <t>山岳救助</t>
    <rPh sb="0" eb="2">
      <t>サンガク</t>
    </rPh>
    <rPh sb="2" eb="4">
      <t>キュウジョ</t>
    </rPh>
    <phoneticPr fontId="12"/>
  </si>
  <si>
    <t>形態別の装備済み空虚重量（EEW）</t>
    <rPh sb="0" eb="3">
      <t>ケイタイベツ</t>
    </rPh>
    <rPh sb="4" eb="7">
      <t>ソウビズ</t>
    </rPh>
    <rPh sb="8" eb="12">
      <t>クウキョジュウリョウ</t>
    </rPh>
    <phoneticPr fontId="12"/>
  </si>
  <si>
    <t>○</t>
  </si>
  <si>
    <t>延長用のスリングを含む</t>
    <rPh sb="0" eb="3">
      <t>エンチョウヨウ</t>
    </rPh>
    <rPh sb="9" eb="10">
      <t>フク</t>
    </rPh>
    <phoneticPr fontId="12"/>
  </si>
  <si>
    <t>救急搬送時に装備可能なもの</t>
    <rPh sb="0" eb="2">
      <t>キュウキュウ</t>
    </rPh>
    <rPh sb="2" eb="5">
      <t>ハンソウジ</t>
    </rPh>
    <rPh sb="6" eb="8">
      <t>ソウビ</t>
    </rPh>
    <rPh sb="8" eb="10">
      <t>カノウ</t>
    </rPh>
    <phoneticPr fontId="12"/>
  </si>
  <si>
    <t>燃料消費率</t>
    <rPh sb="0" eb="2">
      <t>ネンリョウ</t>
    </rPh>
    <rPh sb="2" eb="4">
      <t>ショウヒ</t>
    </rPh>
    <rPh sb="4" eb="5">
      <t>リツ</t>
    </rPh>
    <phoneticPr fontId="12"/>
  </si>
  <si>
    <t>装備できる最大数</t>
    <rPh sb="0" eb="2">
      <t>ソウビ</t>
    </rPh>
    <rPh sb="5" eb="8">
      <t>サイダイスウ</t>
    </rPh>
    <phoneticPr fontId="12"/>
  </si>
  <si>
    <t>備考</t>
    <rPh sb="0" eb="2">
      <t>ビコウ</t>
    </rPh>
    <phoneticPr fontId="12"/>
  </si>
  <si>
    <t>救急搬送</t>
    <rPh sb="0" eb="2">
      <t>キュウキュウ</t>
    </rPh>
    <rPh sb="2" eb="4">
      <t>ハンソウ</t>
    </rPh>
    <phoneticPr fontId="12"/>
  </si>
  <si>
    <t>重量（kg）</t>
    <rPh sb="0" eb="2">
      <t>ジュウリョウ</t>
    </rPh>
    <phoneticPr fontId="12"/>
  </si>
  <si>
    <t>形態別の適用</t>
    <rPh sb="0" eb="2">
      <t>ケイタイ</t>
    </rPh>
    <rPh sb="2" eb="3">
      <t>ベツ</t>
    </rPh>
    <rPh sb="4" eb="6">
      <t>テキヨウ</t>
    </rPh>
    <phoneticPr fontId="12"/>
  </si>
  <si>
    <t>燃料消費率の根拠となる資料を添付すること。</t>
    <rPh sb="0" eb="5">
      <t>ネンリョウショウヒリツ</t>
    </rPh>
    <rPh sb="6" eb="8">
      <t>コンキョ</t>
    </rPh>
    <rPh sb="11" eb="13">
      <t>シリョウ</t>
    </rPh>
    <rPh sb="14" eb="16">
      <t>テンプ</t>
    </rPh>
    <phoneticPr fontId="12"/>
  </si>
  <si>
    <t>燃料消費率①×2時間分</t>
    <rPh sb="0" eb="2">
      <t>ネンリョウ</t>
    </rPh>
    <rPh sb="2" eb="4">
      <t>ショウヒ</t>
    </rPh>
    <rPh sb="4" eb="5">
      <t>リツ</t>
    </rPh>
    <rPh sb="8" eb="10">
      <t>ジカン</t>
    </rPh>
    <rPh sb="10" eb="11">
      <t>ブン</t>
    </rPh>
    <phoneticPr fontId="12"/>
  </si>
  <si>
    <t>待機時の搭載燃料</t>
    <rPh sb="0" eb="2">
      <t>タイキ</t>
    </rPh>
    <rPh sb="2" eb="3">
      <t>ジ</t>
    </rPh>
    <rPh sb="4" eb="6">
      <t>トウサイ</t>
    </rPh>
    <rPh sb="6" eb="8">
      <t>ネンリョウ</t>
    </rPh>
    <phoneticPr fontId="12"/>
  </si>
  <si>
    <t>出力：　連続最大出力</t>
    <rPh sb="0" eb="2">
      <t>シュツリョク</t>
    </rPh>
    <rPh sb="4" eb="6">
      <t>レンゾク</t>
    </rPh>
    <rPh sb="6" eb="8">
      <t>サイダイ</t>
    </rPh>
    <rPh sb="8" eb="10">
      <t>シュツリョク</t>
    </rPh>
    <phoneticPr fontId="12"/>
  </si>
  <si>
    <t>輸送可能距離400km以上であること</t>
    <rPh sb="0" eb="2">
      <t>ユソウ</t>
    </rPh>
    <rPh sb="2" eb="4">
      <t>カノウ</t>
    </rPh>
    <rPh sb="4" eb="6">
      <t>キョリ</t>
    </rPh>
    <rPh sb="11" eb="13">
      <t>イジョウ</t>
    </rPh>
    <phoneticPr fontId="12"/>
  </si>
  <si>
    <t>－</t>
  </si>
  <si>
    <t>高度：　気圧高度　0ｆｔ</t>
    <rPh sb="0" eb="2">
      <t>コウド</t>
    </rPh>
    <rPh sb="4" eb="6">
      <t>キアツ</t>
    </rPh>
    <rPh sb="6" eb="8">
      <t>コウド</t>
    </rPh>
    <phoneticPr fontId="12"/>
  </si>
  <si>
    <t>気温：　ISA</t>
    <rPh sb="0" eb="2">
      <t>キオン</t>
    </rPh>
    <phoneticPr fontId="12"/>
  </si>
  <si>
    <t>重量：　最大離陸重量</t>
    <rPh sb="0" eb="2">
      <t>ジュウリョウ</t>
    </rPh>
    <rPh sb="4" eb="10">
      <t>サイダイリリクジュウリョウ</t>
    </rPh>
    <phoneticPr fontId="12"/>
  </si>
  <si>
    <t>空虚重量 ※</t>
    <rPh sb="0" eb="2">
      <t>クウキョ</t>
    </rPh>
    <rPh sb="2" eb="4">
      <t>ジュウリョウ</t>
    </rPh>
    <phoneticPr fontId="12"/>
  </si>
  <si>
    <t>kg/hr</t>
  </si>
  <si>
    <t>・</t>
  </si>
  <si>
    <t>待機時の搭載燃料の設定</t>
    <rPh sb="0" eb="3">
      <t>タイキジ</t>
    </rPh>
    <rPh sb="4" eb="6">
      <t>トウサイ</t>
    </rPh>
    <rPh sb="6" eb="8">
      <t>ネンリョウ</t>
    </rPh>
    <rPh sb="9" eb="11">
      <t>セッテイ</t>
    </rPh>
    <phoneticPr fontId="12"/>
  </si>
  <si>
    <t>（様式第７号）</t>
    <rPh sb="1" eb="3">
      <t>ようしき</t>
    </rPh>
    <rPh sb="3" eb="4">
      <t>だい</t>
    </rPh>
    <rPh sb="5" eb="6">
      <t>ごう</t>
    </rPh>
    <phoneticPr fontId="1" type="Hiragana"/>
  </si>
  <si>
    <t>（様式第８号）</t>
    <rPh sb="1" eb="3">
      <t>ようしき</t>
    </rPh>
    <rPh sb="3" eb="4">
      <t>だい</t>
    </rPh>
    <rPh sb="5" eb="6">
      <t>ごう</t>
    </rPh>
    <phoneticPr fontId="1" type="Hiragana"/>
  </si>
  <si>
    <t>（様式第９号）</t>
    <rPh sb="1" eb="3">
      <t>ようしき</t>
    </rPh>
    <rPh sb="3" eb="4">
      <t>だい</t>
    </rPh>
    <rPh sb="5" eb="6">
      <t>ごう</t>
    </rPh>
    <phoneticPr fontId="1" type="Hiragana"/>
  </si>
  <si>
    <t>6　搭乗者用座席のうち７席分</t>
    <rPh sb="2" eb="4">
      <t>トウジョウ</t>
    </rPh>
    <rPh sb="4" eb="5">
      <t>シャ</t>
    </rPh>
    <rPh sb="5" eb="6">
      <t>ヨウ</t>
    </rPh>
    <rPh sb="6" eb="8">
      <t>ザセキ</t>
    </rPh>
    <rPh sb="12" eb="13">
      <t>セキ</t>
    </rPh>
    <rPh sb="13" eb="14">
      <t>ブン</t>
    </rPh>
    <phoneticPr fontId="12"/>
  </si>
  <si>
    <t>仕様書　別表３「付属品」</t>
    <rPh sb="0" eb="3">
      <t>シヨウショ</t>
    </rPh>
    <rPh sb="4" eb="6">
      <t>ベッピョウ</t>
    </rPh>
    <rPh sb="8" eb="11">
      <t>フゾクヒン</t>
    </rPh>
    <phoneticPr fontId="12"/>
  </si>
  <si>
    <t>15　消火用バケット及各延長用スリング（電気式散水タイプ１式）</t>
    <rPh sb="3" eb="6">
      <t>ショウカヨウ</t>
    </rPh>
    <rPh sb="10" eb="11">
      <t>オヨ</t>
    </rPh>
    <rPh sb="11" eb="12">
      <t>カク</t>
    </rPh>
    <rPh sb="12" eb="14">
      <t>エンチョウ</t>
    </rPh>
    <rPh sb="14" eb="15">
      <t>ヨウ</t>
    </rPh>
    <rPh sb="20" eb="23">
      <t>デンキシキ</t>
    </rPh>
    <rPh sb="23" eb="25">
      <t>サンスイ</t>
    </rPh>
    <rPh sb="29" eb="30">
      <t>シキ</t>
    </rPh>
    <phoneticPr fontId="12"/>
  </si>
  <si>
    <t>空虚重量に含む</t>
    <rPh sb="0" eb="2">
      <t>クウキョ</t>
    </rPh>
    <rPh sb="2" eb="4">
      <t>ジュウリョウ</t>
    </rPh>
    <rPh sb="5" eb="6">
      <t>フク</t>
    </rPh>
    <phoneticPr fontId="12"/>
  </si>
  <si>
    <t>（様式第６号）</t>
    <rPh sb="1" eb="3">
      <t>ようしき</t>
    </rPh>
    <rPh sb="3" eb="4">
      <t>だい</t>
    </rPh>
    <rPh sb="5" eb="6">
      <t>ごう</t>
    </rPh>
    <phoneticPr fontId="1" type="Hiragana"/>
  </si>
  <si>
    <t>（様式第６号～第９号付表１）</t>
    <rPh sb="1" eb="3">
      <t>ようしき</t>
    </rPh>
    <rPh sb="3" eb="4">
      <t>だい</t>
    </rPh>
    <rPh sb="5" eb="6">
      <t>ごう</t>
    </rPh>
    <rPh sb="7" eb="8">
      <t>だい</t>
    </rPh>
    <rPh sb="9" eb="10">
      <t>ごう</t>
    </rPh>
    <rPh sb="10" eb="12">
      <t>ふひょう</t>
    </rPh>
    <phoneticPr fontId="1" type="Hiragana"/>
  </si>
  <si>
    <t>（様式第６号～第９号付表２）</t>
    <rPh sb="1" eb="3">
      <t>ようしき</t>
    </rPh>
    <rPh sb="3" eb="4">
      <t>だい</t>
    </rPh>
    <rPh sb="5" eb="6">
      <t>ごう</t>
    </rPh>
    <rPh sb="7" eb="8">
      <t>だい</t>
    </rPh>
    <rPh sb="9" eb="10">
      <t>ごう</t>
    </rPh>
    <rPh sb="10" eb="12">
      <t>ふひょう</t>
    </rPh>
    <phoneticPr fontId="1" type="Hiragana"/>
  </si>
  <si>
    <t>出力：　両エンジン離陸定格出力（5分又は30分定格出力）</t>
    <rPh sb="0" eb="2">
      <t>シュツリョク</t>
    </rPh>
    <rPh sb="4" eb="5">
      <t>リョウ</t>
    </rPh>
    <rPh sb="9" eb="15">
      <t>リリクテイカクシュツリョク</t>
    </rPh>
    <rPh sb="17" eb="18">
      <t>フン</t>
    </rPh>
    <rPh sb="18" eb="19">
      <t>マタ</t>
    </rPh>
    <rPh sb="22" eb="23">
      <t>フン</t>
    </rPh>
    <rPh sb="23" eb="25">
      <t>テイカク</t>
    </rPh>
    <rPh sb="25" eb="27">
      <t>シュツリョク</t>
    </rPh>
    <phoneticPr fontId="12"/>
  </si>
  <si>
    <t>救助までに消費する燃料（40分：　④×40/120）</t>
    <rPh sb="0" eb="2">
      <t>キュウジョ</t>
    </rPh>
    <rPh sb="5" eb="7">
      <t>ショウヒ</t>
    </rPh>
    <rPh sb="9" eb="11">
      <t>ネンリョウ</t>
    </rPh>
    <rPh sb="14" eb="15">
      <t>プン</t>
    </rPh>
    <phoneticPr fontId="12"/>
  </si>
  <si>
    <t>（154kg以上）</t>
    <rPh sb="6" eb="8">
      <t>いじょう</t>
    </rPh>
    <phoneticPr fontId="1" type="Hiragana"/>
  </si>
  <si>
    <t>適　・　否</t>
    <rPh sb="0" eb="1">
      <t>テキ</t>
    </rPh>
    <rPh sb="4" eb="5">
      <t>イナ</t>
    </rPh>
    <phoneticPr fontId="12"/>
  </si>
  <si>
    <t>投下水量　840ℓ以上であること</t>
    <rPh sb="0" eb="4">
      <t>トウカスイリョウ</t>
    </rPh>
    <rPh sb="9" eb="11">
      <t>イジョウ</t>
    </rPh>
    <phoneticPr fontId="12"/>
  </si>
  <si>
    <t>吊上げ可能重量が154kg以上であること</t>
    <rPh sb="0" eb="2">
      <t>ツリア</t>
    </rPh>
    <rPh sb="3" eb="5">
      <t>カノウ</t>
    </rPh>
    <rPh sb="5" eb="7">
      <t>ジュウリョウ</t>
    </rPh>
    <rPh sb="13" eb="15">
      <t>イジョウ</t>
    </rPh>
    <phoneticPr fontId="12"/>
  </si>
  <si>
    <t>離陸が可能であること（　⑦　≧　⑥　）</t>
    <rPh sb="0" eb="2">
      <t>リリク</t>
    </rPh>
    <rPh sb="3" eb="5">
      <t>カノウ</t>
    </rPh>
    <phoneticPr fontId="12"/>
  </si>
  <si>
    <t>形態別の装備済み空虚重量</t>
    <rPh sb="0" eb="3">
      <t>ケイタイベツ</t>
    </rPh>
    <rPh sb="4" eb="7">
      <t>ソウビズ</t>
    </rPh>
    <rPh sb="8" eb="12">
      <t>クウキョジュウリョウ</t>
    </rPh>
    <phoneticPr fontId="1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</si>
</sst>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.0"/>
    <numFmt numFmtId="177" formatCode="0.0_ "/>
  </numFmts>
  <fonts count="1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ＭＳ Ｐゴシック"/>
      <family val="3"/>
    </font>
    <font>
      <sz val="12"/>
      <color indexed="8"/>
      <name val="ＭＳ Ｐゴシック"/>
      <family val="3"/>
    </font>
    <font>
      <b/>
      <sz val="12"/>
      <color indexed="8"/>
      <name val="ＭＳ Ｐゴシック"/>
      <family val="3"/>
    </font>
    <font>
      <b/>
      <sz val="12"/>
      <color theme="1"/>
      <name val="ＭＳ Ｐゴシック"/>
      <family val="3"/>
    </font>
    <font>
      <sz val="12"/>
      <color rgb="FFFF0000"/>
      <name val="ＭＳ Ｐゴシック"/>
      <family val="3"/>
    </font>
    <font>
      <sz val="12"/>
      <color auto="1"/>
      <name val="ＭＳ Ｐゴシック"/>
      <family val="3"/>
    </font>
    <font>
      <b/>
      <sz val="11"/>
      <color indexed="8"/>
      <name val="ＭＳ Ｐゴシック"/>
      <family val="3"/>
    </font>
    <font>
      <sz val="14"/>
      <color indexed="8"/>
      <name val="ＭＳ Ｐゴシック"/>
      <family val="3"/>
    </font>
    <font>
      <b/>
      <sz val="18"/>
      <color indexed="8"/>
      <name val="ＭＳ Ｐゴシック"/>
      <family val="3"/>
    </font>
    <font>
      <sz val="8"/>
      <color indexed="8"/>
      <name val="ＭＳ Ｐゴシック"/>
      <family val="3"/>
    </font>
    <font>
      <sz val="6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0" borderId="6" xfId="0" applyFont="1" applyBorder="1">
      <alignment vertical="center"/>
    </xf>
    <xf numFmtId="176" fontId="2" fillId="2" borderId="2" xfId="0" applyNumberFormat="1" applyFont="1" applyFill="1" applyBorder="1">
      <alignment vertical="center"/>
    </xf>
    <xf numFmtId="177" fontId="2" fillId="0" borderId="2" xfId="0" applyNumberFormat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0" fontId="5" fillId="2" borderId="2" xfId="0" applyFont="1" applyFill="1" applyBorder="1">
      <alignment vertical="center"/>
    </xf>
    <xf numFmtId="0" fontId="2" fillId="0" borderId="6" xfId="0" applyFont="1" applyBorder="1" applyAlignment="1">
      <alignment horizontal="centerContinuous" vertical="center"/>
    </xf>
    <xf numFmtId="0" fontId="2" fillId="2" borderId="7" xfId="0" applyFont="1" applyFill="1" applyBorder="1">
      <alignment vertical="center"/>
    </xf>
    <xf numFmtId="0" fontId="6" fillId="0" borderId="8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Continuous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 applyAlignment="1">
      <alignment horizontal="centerContinuous" vertical="center"/>
    </xf>
    <xf numFmtId="0" fontId="2" fillId="0" borderId="11" xfId="0" applyFont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7" fillId="0" borderId="3" xfId="0" applyFont="1" applyBorder="1">
      <alignment vertical="center"/>
    </xf>
    <xf numFmtId="0" fontId="2" fillId="2" borderId="2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0" borderId="13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2" fontId="2" fillId="0" borderId="6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0" fillId="0" borderId="1" xfId="0" applyBorder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6" xfId="0" applyBorder="1">
      <alignment vertical="center"/>
    </xf>
    <xf numFmtId="0" fontId="0" fillId="0" borderId="14" xfId="0" applyBorder="1">
      <alignment vertical="center"/>
    </xf>
    <xf numFmtId="0" fontId="0" fillId="0" borderId="12" xfId="0" applyBorder="1">
      <alignment vertical="center"/>
    </xf>
    <xf numFmtId="0" fontId="0" fillId="0" borderId="5" xfId="0" applyBorder="1">
      <alignment vertical="center"/>
    </xf>
    <xf numFmtId="0" fontId="0" fillId="0" borderId="5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9" fillId="2" borderId="17" xfId="0" applyFont="1" applyFill="1" applyBorder="1">
      <alignment vertical="center"/>
    </xf>
    <xf numFmtId="0" fontId="9" fillId="2" borderId="2" xfId="0" applyFont="1" applyFill="1" applyBorder="1">
      <alignment vertical="center"/>
    </xf>
    <xf numFmtId="0" fontId="9" fillId="2" borderId="1" xfId="0" applyFont="1" applyFill="1" applyBorder="1">
      <alignment vertical="center"/>
    </xf>
    <xf numFmtId="0" fontId="0" fillId="0" borderId="18" xfId="0" applyBorder="1" applyAlignment="1">
      <alignment horizontal="center" vertical="center"/>
    </xf>
    <xf numFmtId="0" fontId="10" fillId="0" borderId="17" xfId="0" applyFont="1" applyBorder="1">
      <alignment vertical="center"/>
    </xf>
    <xf numFmtId="0" fontId="0" fillId="0" borderId="1" xfId="0" applyBorder="1" applyAlignment="1">
      <alignment horizontal="centerContinuous" vertical="center"/>
    </xf>
    <xf numFmtId="0" fontId="0" fillId="0" borderId="16" xfId="0" applyBorder="1" applyAlignment="1">
      <alignment vertical="center" textRotation="255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11" fillId="0" borderId="9" xfId="0" applyFont="1" applyBorder="1">
      <alignment vertical="center"/>
    </xf>
    <xf numFmtId="0" fontId="11" fillId="0" borderId="9" xfId="0" applyFont="1" applyBorder="1" applyAlignment="1">
      <alignment vertical="center" wrapText="1"/>
    </xf>
    <xf numFmtId="0" fontId="11" fillId="0" borderId="16" xfId="0" applyFont="1" applyBorder="1">
      <alignment vertical="center"/>
    </xf>
    <xf numFmtId="0" fontId="11" fillId="0" borderId="16" xfId="0" applyFont="1" applyBorder="1" applyAlignment="1">
      <alignment vertical="center" wrapText="1"/>
    </xf>
    <xf numFmtId="0" fontId="9" fillId="2" borderId="17" xfId="0" applyFont="1" applyFill="1" applyBorder="1" applyAlignment="1">
      <alignment vertical="center" shrinkToFit="1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shrinkToFit="1"/>
    </xf>
    <xf numFmtId="0" fontId="9" fillId="2" borderId="1" xfId="0" applyFont="1" applyFill="1" applyBorder="1" applyAlignment="1">
      <alignment vertical="center" shrinkToFit="1"/>
    </xf>
    <xf numFmtId="0" fontId="4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2" borderId="17" xfId="0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40"/>
  <sheetViews>
    <sheetView workbookViewId="0">
      <selection activeCell="D34" sqref="D34"/>
    </sheetView>
  </sheetViews>
  <sheetFormatPr defaultColWidth="9" defaultRowHeight="18.75"/>
  <cols>
    <col min="1" max="1" width="5.59765625" customWidth="1"/>
    <col min="2" max="2" width="3.59765625" bestFit="1" customWidth="1"/>
    <col min="3" max="3" width="48.8984375" bestFit="1" customWidth="1"/>
    <col min="5" max="5" width="3.3984375" bestFit="1" customWidth="1"/>
  </cols>
  <sheetData>
    <row r="1" spans="1:6">
      <c r="A1" t="s">
        <v>136</v>
      </c>
    </row>
    <row r="2" spans="1:6">
      <c r="A2" s="1" t="s">
        <v>9</v>
      </c>
      <c r="B2" s="1"/>
      <c r="C2" s="1"/>
      <c r="D2" s="1"/>
      <c r="E2" s="1"/>
      <c r="F2" s="1"/>
    </row>
    <row r="3" spans="1:6">
      <c r="A3" s="2"/>
      <c r="B3" s="3"/>
      <c r="C3" s="3"/>
      <c r="D3" s="3"/>
      <c r="E3" s="3"/>
      <c r="F3" s="3"/>
    </row>
    <row r="4" spans="1:6">
      <c r="A4" s="2"/>
      <c r="B4" s="3" t="s">
        <v>30</v>
      </c>
      <c r="C4" s="3"/>
      <c r="D4" s="3"/>
      <c r="E4" s="3"/>
      <c r="F4" s="3"/>
    </row>
    <row r="5" spans="1:6">
      <c r="A5" s="2"/>
      <c r="B5" s="4" t="s">
        <v>13</v>
      </c>
      <c r="C5" s="10"/>
      <c r="D5" s="4" t="s">
        <v>43</v>
      </c>
      <c r="E5" s="27"/>
      <c r="F5" s="3"/>
    </row>
    <row r="6" spans="1:6">
      <c r="A6" s="2"/>
      <c r="B6" s="5" t="s">
        <v>1</v>
      </c>
      <c r="C6" s="11" t="s">
        <v>18</v>
      </c>
      <c r="D6" s="16"/>
      <c r="E6" s="13" t="s">
        <v>27</v>
      </c>
      <c r="F6" s="3"/>
    </row>
    <row r="7" spans="1:6">
      <c r="A7" s="2"/>
      <c r="B7" s="3"/>
      <c r="C7" s="3"/>
      <c r="D7" s="3"/>
      <c r="E7" s="3"/>
      <c r="F7" s="3"/>
    </row>
    <row r="8" spans="1:6">
      <c r="A8" s="2"/>
      <c r="B8" s="3" t="s">
        <v>31</v>
      </c>
      <c r="C8" s="3"/>
      <c r="D8" s="3"/>
      <c r="E8" s="3"/>
      <c r="F8" s="3"/>
    </row>
    <row r="9" spans="1:6">
      <c r="A9" s="2"/>
      <c r="B9" s="4" t="s">
        <v>13</v>
      </c>
      <c r="C9" s="10"/>
      <c r="D9" s="4" t="s">
        <v>43</v>
      </c>
      <c r="E9" s="27"/>
      <c r="F9" s="3"/>
    </row>
    <row r="10" spans="1:6">
      <c r="A10" s="2"/>
      <c r="B10" s="5" t="s">
        <v>6</v>
      </c>
      <c r="C10" s="11" t="s">
        <v>39</v>
      </c>
      <c r="D10" s="5">
        <f>77*4</f>
        <v>308</v>
      </c>
      <c r="E10" s="13" t="s">
        <v>27</v>
      </c>
      <c r="F10" s="3"/>
    </row>
    <row r="11" spans="1:6">
      <c r="A11" s="2"/>
      <c r="B11" s="6" t="s">
        <v>10</v>
      </c>
      <c r="C11" s="11" t="s">
        <v>40</v>
      </c>
      <c r="D11" s="17">
        <v>240</v>
      </c>
      <c r="E11" s="28" t="s">
        <v>27</v>
      </c>
      <c r="F11" s="3"/>
    </row>
    <row r="12" spans="1:6">
      <c r="A12" s="2"/>
      <c r="B12" s="5" t="s">
        <v>15</v>
      </c>
      <c r="C12" s="11" t="s">
        <v>53</v>
      </c>
      <c r="D12" s="16"/>
      <c r="E12" s="13" t="s">
        <v>27</v>
      </c>
      <c r="F12" s="3"/>
    </row>
    <row r="13" spans="1:6">
      <c r="A13" s="2"/>
      <c r="B13" s="5" t="s">
        <v>12</v>
      </c>
      <c r="C13" s="11" t="s">
        <v>24</v>
      </c>
      <c r="D13" s="18"/>
      <c r="E13" s="29" t="s">
        <v>27</v>
      </c>
      <c r="F13" s="3"/>
    </row>
    <row r="14" spans="1:6">
      <c r="A14" s="2"/>
      <c r="B14" s="5" t="s">
        <v>17</v>
      </c>
      <c r="C14" s="11" t="s">
        <v>45</v>
      </c>
      <c r="D14" s="19">
        <f>D6+D10+D11+D12-D13</f>
        <v>548</v>
      </c>
      <c r="E14" s="29" t="s">
        <v>27</v>
      </c>
      <c r="F14" s="3"/>
    </row>
    <row r="15" spans="1:6">
      <c r="A15" s="2"/>
      <c r="B15" s="3"/>
      <c r="C15" s="3"/>
      <c r="D15" s="3"/>
      <c r="E15" s="3"/>
      <c r="F15" s="3"/>
    </row>
    <row r="16" spans="1:6">
      <c r="A16" s="2"/>
      <c r="B16" s="3" t="s">
        <v>33</v>
      </c>
      <c r="C16" s="3"/>
      <c r="D16" s="3"/>
      <c r="E16" s="3"/>
      <c r="F16" s="3"/>
    </row>
    <row r="17" spans="1:6">
      <c r="A17" s="2"/>
      <c r="B17" s="4" t="s">
        <v>13</v>
      </c>
      <c r="C17" s="10"/>
      <c r="D17" s="4" t="s">
        <v>43</v>
      </c>
      <c r="E17" s="27"/>
      <c r="F17" s="3"/>
    </row>
    <row r="18" spans="1:6">
      <c r="A18" s="2"/>
      <c r="B18" s="5" t="s">
        <v>17</v>
      </c>
      <c r="C18" s="11" t="s">
        <v>31</v>
      </c>
      <c r="D18" s="20">
        <f>D14</f>
        <v>548</v>
      </c>
      <c r="E18" s="13" t="s">
        <v>27</v>
      </c>
      <c r="F18" s="3"/>
    </row>
    <row r="19" spans="1:6">
      <c r="A19" s="2"/>
      <c r="B19" s="7" t="s">
        <v>19</v>
      </c>
      <c r="C19" s="12" t="s">
        <v>47</v>
      </c>
      <c r="D19" s="21"/>
      <c r="E19" s="29" t="s">
        <v>27</v>
      </c>
      <c r="F19" s="3"/>
    </row>
    <row r="20" spans="1:6">
      <c r="A20" s="2"/>
      <c r="B20" s="5" t="s">
        <v>23</v>
      </c>
      <c r="C20" s="13" t="s">
        <v>26</v>
      </c>
      <c r="D20" s="20">
        <f>D19-D18</f>
        <v>-548</v>
      </c>
      <c r="E20" s="13" t="s">
        <v>27</v>
      </c>
      <c r="F20" s="3"/>
    </row>
    <row r="21" spans="1:6">
      <c r="A21" s="2"/>
      <c r="B21" s="3"/>
      <c r="C21" s="3"/>
      <c r="D21" s="3"/>
      <c r="E21" s="3"/>
      <c r="F21" s="3"/>
    </row>
    <row r="22" spans="1:6">
      <c r="A22" s="2"/>
      <c r="B22" s="3" t="s">
        <v>35</v>
      </c>
      <c r="C22" s="3"/>
      <c r="D22" s="3"/>
      <c r="E22" s="3"/>
      <c r="F22" s="3"/>
    </row>
    <row r="23" spans="1:6">
      <c r="A23" s="2"/>
      <c r="B23" s="4" t="s">
        <v>13</v>
      </c>
      <c r="C23" s="10"/>
      <c r="D23" s="4" t="s">
        <v>43</v>
      </c>
      <c r="E23" s="27"/>
      <c r="F23" s="3"/>
    </row>
    <row r="24" spans="1:6">
      <c r="A24" s="2"/>
      <c r="B24" s="5" t="s">
        <v>5</v>
      </c>
      <c r="C24" s="11" t="s">
        <v>46</v>
      </c>
      <c r="D24" s="16"/>
      <c r="E24" s="13" t="s">
        <v>28</v>
      </c>
      <c r="F24" s="3"/>
    </row>
    <row r="25" spans="1:6">
      <c r="A25" s="2"/>
      <c r="B25" s="3"/>
      <c r="C25" s="3"/>
      <c r="D25" s="3"/>
      <c r="E25" s="3"/>
      <c r="F25" s="3"/>
    </row>
    <row r="26" spans="1:6">
      <c r="A26" s="2"/>
      <c r="B26" s="3" t="s">
        <v>37</v>
      </c>
      <c r="C26" s="3"/>
      <c r="D26" s="3"/>
      <c r="E26" s="3"/>
      <c r="F26" s="3"/>
    </row>
    <row r="27" spans="1:6" ht="19.5">
      <c r="A27" s="2"/>
      <c r="B27" s="4" t="s">
        <v>13</v>
      </c>
      <c r="C27" s="10"/>
      <c r="D27" s="22" t="s">
        <v>43</v>
      </c>
      <c r="E27" s="30"/>
      <c r="F27" s="3"/>
    </row>
    <row r="28" spans="1:6" ht="19.5">
      <c r="A28" s="2"/>
      <c r="B28" s="5" t="s">
        <v>85</v>
      </c>
      <c r="C28" s="11" t="s">
        <v>49</v>
      </c>
      <c r="D28" s="23"/>
      <c r="E28" s="31" t="s">
        <v>28</v>
      </c>
      <c r="F28" s="3"/>
    </row>
    <row r="29" spans="1:6" ht="19.5">
      <c r="A29" s="2"/>
      <c r="B29" s="3"/>
      <c r="C29" s="3"/>
      <c r="D29" s="24"/>
      <c r="E29" s="24"/>
      <c r="F29" s="3"/>
    </row>
    <row r="30" spans="1:6" ht="19.5">
      <c r="A30" s="2"/>
      <c r="B30" s="8"/>
      <c r="C30" s="14" t="s">
        <v>143</v>
      </c>
      <c r="D30" s="25" t="s">
        <v>142</v>
      </c>
      <c r="E30" s="32"/>
      <c r="F30" s="3"/>
    </row>
    <row r="31" spans="1:6">
      <c r="A31" s="2"/>
      <c r="B31" s="9"/>
      <c r="C31" s="15"/>
      <c r="D31" s="26"/>
      <c r="E31" s="33"/>
      <c r="F31" s="3"/>
    </row>
    <row r="32" spans="1:6">
      <c r="A32" s="2"/>
      <c r="B32" s="3"/>
      <c r="C32" s="3"/>
      <c r="D32" s="3"/>
      <c r="E32" s="3"/>
      <c r="F32" s="3"/>
    </row>
    <row r="33" spans="1:6">
      <c r="A33" s="2" t="s">
        <v>3</v>
      </c>
      <c r="B33" s="3" t="s">
        <v>19</v>
      </c>
      <c r="C33" s="3" t="s">
        <v>50</v>
      </c>
      <c r="D33" s="3"/>
      <c r="E33" s="3"/>
      <c r="F33" s="3"/>
    </row>
    <row r="34" spans="1:6">
      <c r="A34" s="2"/>
      <c r="B34" s="3"/>
      <c r="C34" s="3" t="s">
        <v>51</v>
      </c>
      <c r="D34" s="3"/>
      <c r="E34" s="3"/>
      <c r="F34" s="3"/>
    </row>
    <row r="35" spans="1:6">
      <c r="A35" s="2"/>
      <c r="B35" s="3"/>
      <c r="C35" s="3" t="s">
        <v>38</v>
      </c>
      <c r="D35" s="3"/>
      <c r="E35" s="3"/>
      <c r="F35" s="3"/>
    </row>
    <row r="36" spans="1:6">
      <c r="A36" s="2"/>
      <c r="B36" s="3"/>
      <c r="C36" s="3" t="s">
        <v>21</v>
      </c>
      <c r="D36" s="3"/>
      <c r="E36" s="3"/>
      <c r="F36" s="3"/>
    </row>
    <row r="37" spans="1:6">
      <c r="A37" s="2"/>
      <c r="B37" s="3"/>
      <c r="C37" s="3"/>
      <c r="D37" s="3"/>
      <c r="E37" s="3"/>
      <c r="F37" s="3"/>
    </row>
    <row r="38" spans="1:6">
      <c r="A38" s="2"/>
      <c r="B38" s="3" t="s">
        <v>19</v>
      </c>
      <c r="C38" s="3" t="s">
        <v>22</v>
      </c>
      <c r="D38" s="3"/>
      <c r="E38" s="3"/>
      <c r="F38" s="3"/>
    </row>
    <row r="39" spans="1:6">
      <c r="A39" s="2"/>
      <c r="B39" s="3"/>
      <c r="C39" s="3"/>
      <c r="D39" s="3"/>
      <c r="E39" s="3"/>
      <c r="F39" s="3"/>
    </row>
    <row r="40" spans="1:6">
      <c r="B40" s="3"/>
    </row>
  </sheetData>
  <mergeCells count="3">
    <mergeCell ref="A2:F2"/>
    <mergeCell ref="D29:E29"/>
    <mergeCell ref="D30:E30"/>
  </mergeCells>
  <phoneticPr fontId="1" type="Hiragana"/>
  <pageMargins left="0.7" right="0.1094488188976378" top="0.75" bottom="0.35629921259842523" header="0.3" footer="0.3"/>
  <pageSetup paperSize="9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3"/>
  <sheetViews>
    <sheetView tabSelected="1" workbookViewId="0">
      <selection activeCell="H11" sqref="H11"/>
    </sheetView>
  </sheetViews>
  <sheetFormatPr defaultColWidth="9" defaultRowHeight="18.75"/>
  <cols>
    <col min="1" max="1" width="5.59765625" customWidth="1"/>
    <col min="2" max="2" width="3.59765625" bestFit="1" customWidth="1"/>
    <col min="3" max="3" width="48.8984375" bestFit="1" customWidth="1"/>
    <col min="5" max="5" width="3.3984375" bestFit="1" customWidth="1"/>
  </cols>
  <sheetData>
    <row r="1" spans="1:6">
      <c r="A1" t="s">
        <v>129</v>
      </c>
    </row>
    <row r="2" spans="1:6">
      <c r="A2" s="34" t="s">
        <v>66</v>
      </c>
      <c r="B2" s="34"/>
      <c r="C2" s="34"/>
      <c r="D2" s="34"/>
      <c r="E2" s="34"/>
      <c r="F2" s="34"/>
    </row>
    <row r="3" spans="1:6">
      <c r="A3" s="3"/>
      <c r="B3" s="3"/>
      <c r="C3" s="3"/>
      <c r="D3" s="3"/>
      <c r="E3" s="3"/>
      <c r="F3" s="3"/>
    </row>
    <row r="4" spans="1:6">
      <c r="A4" s="3"/>
      <c r="B4" s="3" t="s">
        <v>30</v>
      </c>
      <c r="C4" s="3"/>
      <c r="D4" s="3"/>
      <c r="E4" s="3"/>
      <c r="F4" s="3"/>
    </row>
    <row r="5" spans="1:6">
      <c r="A5" s="3"/>
      <c r="B5" s="4" t="s">
        <v>13</v>
      </c>
      <c r="C5" s="10"/>
      <c r="D5" s="4" t="s">
        <v>43</v>
      </c>
      <c r="E5" s="27"/>
      <c r="F5" s="3"/>
    </row>
    <row r="6" spans="1:6">
      <c r="A6" s="3"/>
      <c r="B6" s="5" t="s">
        <v>1</v>
      </c>
      <c r="C6" s="11" t="s">
        <v>18</v>
      </c>
      <c r="D6" s="16"/>
      <c r="E6" s="13" t="s">
        <v>27</v>
      </c>
      <c r="F6" s="3"/>
    </row>
    <row r="7" spans="1:6">
      <c r="A7" s="3"/>
      <c r="B7" s="3"/>
      <c r="C7" s="3"/>
      <c r="D7" s="3"/>
      <c r="E7" s="3"/>
      <c r="F7" s="3"/>
    </row>
    <row r="8" spans="1:6">
      <c r="A8" s="3"/>
      <c r="B8" s="3" t="s">
        <v>64</v>
      </c>
      <c r="C8" s="3"/>
      <c r="D8" s="3"/>
      <c r="E8" s="3"/>
      <c r="F8" s="3"/>
    </row>
    <row r="9" spans="1:6">
      <c r="A9" s="3"/>
      <c r="B9" s="4" t="s">
        <v>13</v>
      </c>
      <c r="C9" s="10"/>
      <c r="D9" s="4" t="s">
        <v>43</v>
      </c>
      <c r="E9" s="27"/>
      <c r="F9" s="3"/>
    </row>
    <row r="10" spans="1:6">
      <c r="A10" s="3"/>
      <c r="B10" s="5" t="s">
        <v>6</v>
      </c>
      <c r="C10" s="11" t="s">
        <v>2</v>
      </c>
      <c r="D10" s="5">
        <f>77*7</f>
        <v>539</v>
      </c>
      <c r="E10" s="13" t="s">
        <v>27</v>
      </c>
      <c r="F10" s="3"/>
    </row>
    <row r="11" spans="1:6">
      <c r="A11" s="3"/>
      <c r="B11" s="5" t="s">
        <v>15</v>
      </c>
      <c r="C11" s="11" t="s">
        <v>65</v>
      </c>
      <c r="D11" s="17">
        <v>200</v>
      </c>
      <c r="E11" s="28" t="s">
        <v>27</v>
      </c>
      <c r="F11" s="3"/>
    </row>
    <row r="12" spans="1:6">
      <c r="A12" s="3"/>
      <c r="B12" s="5" t="s">
        <v>12</v>
      </c>
      <c r="C12" s="11" t="s">
        <v>53</v>
      </c>
      <c r="D12" s="16"/>
      <c r="E12" s="13" t="s">
        <v>27</v>
      </c>
      <c r="F12" s="3"/>
    </row>
    <row r="13" spans="1:6">
      <c r="A13" s="3"/>
      <c r="B13" s="5" t="s">
        <v>17</v>
      </c>
      <c r="C13" s="35" t="s">
        <v>140</v>
      </c>
      <c r="D13" s="36"/>
      <c r="E13" s="29" t="s">
        <v>27</v>
      </c>
      <c r="F13" s="3"/>
    </row>
    <row r="14" spans="1:6">
      <c r="A14" s="3"/>
      <c r="B14" s="5" t="s">
        <v>19</v>
      </c>
      <c r="C14" s="11" t="s">
        <v>32</v>
      </c>
      <c r="D14" s="37">
        <f>D6+D10+D11+D12-D13</f>
        <v>739</v>
      </c>
      <c r="E14" s="29" t="s">
        <v>27</v>
      </c>
      <c r="F14" s="3"/>
    </row>
    <row r="15" spans="1:6">
      <c r="A15" s="3"/>
      <c r="B15" s="3"/>
      <c r="C15" s="3"/>
      <c r="D15" s="3"/>
      <c r="E15" s="3"/>
      <c r="F15" s="3"/>
    </row>
    <row r="16" spans="1:6">
      <c r="A16" s="3"/>
      <c r="B16" s="3" t="s">
        <v>0</v>
      </c>
      <c r="C16" s="3"/>
      <c r="D16" s="3"/>
      <c r="E16" s="3"/>
      <c r="F16" s="3"/>
    </row>
    <row r="17" spans="1:6">
      <c r="A17" s="3"/>
      <c r="B17" s="4" t="s">
        <v>13</v>
      </c>
      <c r="C17" s="10"/>
      <c r="D17" s="4" t="s">
        <v>43</v>
      </c>
      <c r="E17" s="27"/>
      <c r="F17" s="3"/>
    </row>
    <row r="18" spans="1:6">
      <c r="A18" s="3"/>
      <c r="B18" s="5" t="s">
        <v>19</v>
      </c>
      <c r="C18" s="11" t="s">
        <v>64</v>
      </c>
      <c r="D18" s="5">
        <f>D14</f>
        <v>739</v>
      </c>
      <c r="E18" s="13" t="s">
        <v>27</v>
      </c>
      <c r="F18" s="3"/>
    </row>
    <row r="19" spans="1:6" ht="19.5">
      <c r="A19" s="3"/>
      <c r="B19" s="7" t="s">
        <v>23</v>
      </c>
      <c r="C19" s="12" t="s">
        <v>61</v>
      </c>
      <c r="D19" s="38"/>
      <c r="E19" s="40" t="s">
        <v>27</v>
      </c>
      <c r="F19" s="3"/>
    </row>
    <row r="20" spans="1:6" ht="19.5">
      <c r="A20" s="3"/>
      <c r="B20" s="5" t="s">
        <v>5</v>
      </c>
      <c r="C20" s="11" t="s">
        <v>62</v>
      </c>
      <c r="D20" s="39">
        <f>D19-D18</f>
        <v>-739</v>
      </c>
      <c r="E20" s="31" t="s">
        <v>27</v>
      </c>
      <c r="F20" s="3"/>
    </row>
    <row r="21" spans="1:6" ht="19.5">
      <c r="A21" s="3"/>
      <c r="B21" s="3"/>
      <c r="C21" s="3"/>
      <c r="D21" s="24" t="s">
        <v>141</v>
      </c>
      <c r="E21" s="24"/>
      <c r="F21" s="3"/>
    </row>
    <row r="22" spans="1:6" ht="19.5">
      <c r="A22" s="3"/>
      <c r="B22" s="8"/>
      <c r="C22" s="14" t="s">
        <v>144</v>
      </c>
      <c r="D22" s="25" t="s">
        <v>142</v>
      </c>
      <c r="E22" s="32"/>
      <c r="F22" s="3"/>
    </row>
    <row r="23" spans="1:6">
      <c r="A23" s="3"/>
      <c r="B23" s="3"/>
      <c r="C23" s="3"/>
      <c r="D23" s="3"/>
      <c r="E23" s="3"/>
      <c r="F23" s="3"/>
    </row>
    <row r="24" spans="1:6">
      <c r="A24" s="2" t="s">
        <v>3</v>
      </c>
      <c r="B24" s="3" t="s">
        <v>23</v>
      </c>
      <c r="C24" s="3" t="s">
        <v>50</v>
      </c>
      <c r="D24" s="3"/>
      <c r="E24" s="3"/>
      <c r="F24" s="3"/>
    </row>
    <row r="25" spans="1:6">
      <c r="A25" s="3"/>
      <c r="B25" s="3"/>
      <c r="C25" s="3" t="s">
        <v>36</v>
      </c>
      <c r="D25" s="3"/>
      <c r="E25" s="3"/>
      <c r="F25" s="3"/>
    </row>
    <row r="26" spans="1:6">
      <c r="A26" s="3"/>
      <c r="B26" s="3"/>
      <c r="C26" s="3" t="s">
        <v>38</v>
      </c>
      <c r="D26" s="3"/>
      <c r="E26" s="3"/>
      <c r="F26" s="3"/>
    </row>
    <row r="27" spans="1:6">
      <c r="A27" s="3"/>
      <c r="B27" s="3"/>
      <c r="C27" s="3" t="s">
        <v>139</v>
      </c>
      <c r="D27" s="3"/>
      <c r="E27" s="3"/>
      <c r="F27" s="3"/>
    </row>
    <row r="28" spans="1:6">
      <c r="A28" s="3"/>
      <c r="B28" s="3"/>
      <c r="C28" s="3" t="s">
        <v>60</v>
      </c>
      <c r="D28" s="3"/>
      <c r="E28" s="3"/>
      <c r="F28" s="3"/>
    </row>
    <row r="29" spans="1:6">
      <c r="A29" s="3"/>
      <c r="B29" s="3"/>
      <c r="C29" s="3" t="s">
        <v>59</v>
      </c>
      <c r="D29" s="3"/>
      <c r="E29" s="3"/>
      <c r="F29" s="3"/>
    </row>
    <row r="30" spans="1:6">
      <c r="A30" s="3"/>
      <c r="B30" s="3"/>
      <c r="C30" s="3"/>
      <c r="D30" s="3"/>
      <c r="E30" s="3"/>
      <c r="F30" s="3"/>
    </row>
    <row r="31" spans="1:6">
      <c r="A31" s="3"/>
      <c r="B31" s="3"/>
      <c r="C31" s="3"/>
      <c r="D31" s="3"/>
      <c r="E31" s="3"/>
      <c r="F31" s="3"/>
    </row>
    <row r="32" spans="1:6">
      <c r="A32" s="2"/>
      <c r="B32" s="3" t="s">
        <v>23</v>
      </c>
      <c r="C32" s="3" t="s">
        <v>7</v>
      </c>
      <c r="D32" s="3"/>
      <c r="E32" s="3"/>
      <c r="F32" s="3"/>
    </row>
    <row r="33" spans="1:6">
      <c r="A33" s="3"/>
      <c r="B33" s="3"/>
      <c r="C33" s="3"/>
      <c r="D33" s="3"/>
      <c r="E33" s="3"/>
      <c r="F33" s="3"/>
    </row>
  </sheetData>
  <mergeCells count="2">
    <mergeCell ref="D21:E21"/>
    <mergeCell ref="D22:E22"/>
  </mergeCells>
  <phoneticPr fontId="1"/>
  <pageMargins left="0.7" right="0.30629921259842519" top="0.75" bottom="0.35629921259842523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workbookViewId="0">
      <selection activeCell="D19" sqref="D19"/>
    </sheetView>
  </sheetViews>
  <sheetFormatPr defaultColWidth="9" defaultRowHeight="18.75"/>
  <cols>
    <col min="1" max="1" width="5.59765625" customWidth="1"/>
    <col min="2" max="2" width="3.59765625" bestFit="1" customWidth="1"/>
    <col min="3" max="3" width="45.09765625" bestFit="1" customWidth="1"/>
    <col min="5" max="5" width="3.3984375" bestFit="1" customWidth="1"/>
  </cols>
  <sheetData>
    <row r="1" spans="1:6">
      <c r="A1" t="s">
        <v>130</v>
      </c>
    </row>
    <row r="2" spans="1:6">
      <c r="A2" s="34" t="s">
        <v>29</v>
      </c>
      <c r="B2" s="34"/>
      <c r="C2" s="34"/>
      <c r="D2" s="34"/>
      <c r="E2" s="34"/>
      <c r="F2" s="34"/>
    </row>
    <row r="3" spans="1:6">
      <c r="A3" s="3"/>
      <c r="B3" s="3"/>
      <c r="C3" s="3"/>
      <c r="D3" s="3"/>
      <c r="E3" s="3"/>
      <c r="F3" s="3"/>
    </row>
    <row r="4" spans="1:6">
      <c r="A4" s="3"/>
      <c r="B4" s="3" t="s">
        <v>30</v>
      </c>
      <c r="C4" s="3"/>
      <c r="D4" s="3"/>
      <c r="E4" s="3"/>
      <c r="F4" s="3"/>
    </row>
    <row r="5" spans="1:6">
      <c r="A5" s="3"/>
      <c r="B5" s="4" t="s">
        <v>13</v>
      </c>
      <c r="C5" s="10"/>
      <c r="D5" s="4" t="s">
        <v>43</v>
      </c>
      <c r="E5" s="27"/>
      <c r="F5" s="3"/>
    </row>
    <row r="6" spans="1:6">
      <c r="A6" s="3"/>
      <c r="B6" s="5" t="s">
        <v>1</v>
      </c>
      <c r="C6" s="11" t="s">
        <v>18</v>
      </c>
      <c r="D6" s="16"/>
      <c r="E6" s="13" t="s">
        <v>27</v>
      </c>
      <c r="F6" s="3"/>
    </row>
    <row r="7" spans="1:6">
      <c r="A7" s="3"/>
      <c r="B7" s="3"/>
      <c r="C7" s="3"/>
      <c r="D7" s="3"/>
      <c r="E7" s="3"/>
      <c r="F7" s="3"/>
    </row>
    <row r="8" spans="1:6">
      <c r="A8" s="3"/>
      <c r="B8" s="3" t="s">
        <v>20</v>
      </c>
      <c r="C8" s="3"/>
      <c r="D8" s="3"/>
      <c r="E8" s="3"/>
      <c r="F8" s="3"/>
    </row>
    <row r="9" spans="1:6">
      <c r="A9" s="3"/>
      <c r="B9" s="4" t="s">
        <v>13</v>
      </c>
      <c r="C9" s="10"/>
      <c r="D9" s="4" t="s">
        <v>43</v>
      </c>
      <c r="E9" s="27"/>
      <c r="F9" s="3"/>
    </row>
    <row r="10" spans="1:6">
      <c r="A10" s="3"/>
      <c r="B10" s="5" t="s">
        <v>6</v>
      </c>
      <c r="C10" s="11" t="s">
        <v>58</v>
      </c>
      <c r="D10" s="5">
        <f>77*6</f>
        <v>462</v>
      </c>
      <c r="E10" s="13" t="s">
        <v>27</v>
      </c>
      <c r="F10" s="3"/>
    </row>
    <row r="11" spans="1:6">
      <c r="A11" s="3"/>
      <c r="B11" s="5" t="s">
        <v>15</v>
      </c>
      <c r="C11" s="11" t="s">
        <v>25</v>
      </c>
      <c r="D11" s="17">
        <f>77*4</f>
        <v>308</v>
      </c>
      <c r="E11" s="28" t="s">
        <v>27</v>
      </c>
      <c r="F11" s="3"/>
    </row>
    <row r="12" spans="1:6">
      <c r="A12" s="3"/>
      <c r="B12" s="5" t="s">
        <v>12</v>
      </c>
      <c r="C12" s="11" t="s">
        <v>57</v>
      </c>
      <c r="D12" s="17">
        <v>300</v>
      </c>
      <c r="E12" s="28" t="s">
        <v>27</v>
      </c>
      <c r="F12" s="3"/>
    </row>
    <row r="13" spans="1:6">
      <c r="A13" s="3"/>
      <c r="B13" s="5" t="s">
        <v>17</v>
      </c>
      <c r="C13" s="11" t="s">
        <v>53</v>
      </c>
      <c r="D13" s="16"/>
      <c r="E13" s="13" t="s">
        <v>27</v>
      </c>
      <c r="F13" s="3"/>
    </row>
    <row r="14" spans="1:6">
      <c r="A14" s="3"/>
      <c r="B14" s="5" t="s">
        <v>19</v>
      </c>
      <c r="C14" s="11" t="s">
        <v>16</v>
      </c>
      <c r="D14" s="7">
        <f>D6+D10+D11+D12+D13</f>
        <v>1070</v>
      </c>
      <c r="E14" s="29" t="s">
        <v>27</v>
      </c>
      <c r="F14" s="3"/>
    </row>
    <row r="15" spans="1:6">
      <c r="A15" s="3"/>
      <c r="B15" s="3"/>
      <c r="C15" s="3"/>
      <c r="D15" s="3"/>
      <c r="E15" s="3"/>
      <c r="F15" s="3"/>
    </row>
    <row r="16" spans="1:6">
      <c r="A16" s="3"/>
      <c r="B16" s="3" t="s">
        <v>34</v>
      </c>
      <c r="C16" s="3"/>
      <c r="D16" s="3"/>
      <c r="E16" s="3"/>
      <c r="F16" s="3"/>
    </row>
    <row r="17" spans="1:6">
      <c r="A17" s="3"/>
      <c r="B17" s="4" t="s">
        <v>13</v>
      </c>
      <c r="C17" s="10"/>
      <c r="D17" s="4" t="s">
        <v>43</v>
      </c>
      <c r="E17" s="27"/>
      <c r="F17" s="3"/>
    </row>
    <row r="18" spans="1:6">
      <c r="A18" s="3"/>
      <c r="B18" s="5" t="s">
        <v>19</v>
      </c>
      <c r="C18" s="11" t="s">
        <v>56</v>
      </c>
      <c r="D18" s="5">
        <f>D14</f>
        <v>1070</v>
      </c>
      <c r="E18" s="13" t="s">
        <v>27</v>
      </c>
      <c r="F18" s="3"/>
    </row>
    <row r="19" spans="1:6" ht="19.5">
      <c r="A19" s="3"/>
      <c r="B19" s="7" t="s">
        <v>23</v>
      </c>
      <c r="C19" s="12" t="s">
        <v>14</v>
      </c>
      <c r="D19" s="38"/>
      <c r="E19" s="40" t="s">
        <v>27</v>
      </c>
      <c r="F19" s="3"/>
    </row>
    <row r="20" spans="1:6" ht="19.5">
      <c r="A20" s="3"/>
      <c r="B20" s="5" t="s">
        <v>5</v>
      </c>
      <c r="C20" s="11" t="s">
        <v>11</v>
      </c>
      <c r="D20" s="41">
        <f>D19-D18</f>
        <v>-1070</v>
      </c>
      <c r="E20" s="31" t="s">
        <v>27</v>
      </c>
      <c r="F20" s="3"/>
    </row>
    <row r="21" spans="1:6" ht="19.5">
      <c r="A21" s="3"/>
      <c r="B21" s="3"/>
      <c r="C21" s="3"/>
      <c r="D21" s="24"/>
      <c r="E21" s="24"/>
      <c r="F21" s="3"/>
    </row>
    <row r="22" spans="1:6" ht="19.5">
      <c r="A22" s="3"/>
      <c r="B22" s="8"/>
      <c r="C22" s="14" t="s">
        <v>145</v>
      </c>
      <c r="D22" s="25" t="s">
        <v>142</v>
      </c>
      <c r="E22" s="32"/>
      <c r="F22" s="3"/>
    </row>
    <row r="23" spans="1:6">
      <c r="A23" s="3"/>
      <c r="B23" s="3"/>
      <c r="C23" s="3"/>
      <c r="D23" s="3"/>
      <c r="E23" s="3"/>
      <c r="F23" s="3"/>
    </row>
    <row r="24" spans="1:6">
      <c r="A24" s="2" t="s">
        <v>3</v>
      </c>
      <c r="B24" s="3" t="s">
        <v>23</v>
      </c>
      <c r="C24" s="3" t="s">
        <v>55</v>
      </c>
      <c r="D24" s="3"/>
      <c r="E24" s="3"/>
      <c r="F24" s="3"/>
    </row>
    <row r="25" spans="1:6">
      <c r="A25" s="3"/>
      <c r="B25" s="3"/>
      <c r="C25" s="3" t="s">
        <v>54</v>
      </c>
      <c r="D25" s="3"/>
      <c r="E25" s="3"/>
      <c r="F25" s="3"/>
    </row>
    <row r="26" spans="1:6">
      <c r="A26" s="3"/>
      <c r="B26" s="3"/>
      <c r="C26" s="3" t="s">
        <v>38</v>
      </c>
      <c r="D26" s="3"/>
      <c r="E26" s="3"/>
      <c r="F26" s="3"/>
    </row>
    <row r="27" spans="1:6">
      <c r="A27" s="3"/>
      <c r="B27" s="3"/>
      <c r="C27" s="3" t="s">
        <v>52</v>
      </c>
      <c r="D27" s="3"/>
      <c r="E27" s="3"/>
      <c r="F27" s="3"/>
    </row>
    <row r="28" spans="1:6">
      <c r="A28" s="3"/>
      <c r="B28" s="3"/>
      <c r="C28" s="3"/>
      <c r="D28" s="3"/>
      <c r="E28" s="3"/>
      <c r="F28" s="3"/>
    </row>
    <row r="29" spans="1:6">
      <c r="A29" s="3"/>
      <c r="B29" s="3"/>
      <c r="C29" s="3"/>
      <c r="D29" s="3"/>
      <c r="E29" s="3"/>
      <c r="F29" s="3"/>
    </row>
    <row r="30" spans="1:6">
      <c r="A30" s="3"/>
      <c r="B30" s="3" t="s">
        <v>23</v>
      </c>
      <c r="C30" s="3" t="s">
        <v>42</v>
      </c>
      <c r="D30" s="3"/>
      <c r="E30" s="3"/>
      <c r="F30" s="3"/>
    </row>
    <row r="31" spans="1:6">
      <c r="A31" s="3"/>
      <c r="B31" s="3"/>
      <c r="C31" s="3"/>
      <c r="D31" s="3"/>
      <c r="E31" s="3"/>
      <c r="F31" s="3"/>
    </row>
  </sheetData>
  <mergeCells count="2">
    <mergeCell ref="D21:E21"/>
    <mergeCell ref="D22:E22"/>
  </mergeCells>
  <phoneticPr fontId="1"/>
  <pageMargins left="0.7" right="0.1094488188976378" top="0.75" bottom="0.15944881889763782" header="0.3" footer="0.3"/>
  <pageSetup paperSize="9" fitToWidth="1" fitToHeight="1" orientation="portrait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44"/>
  <sheetViews>
    <sheetView topLeftCell="A4" workbookViewId="0">
      <selection activeCell="C3" sqref="C3"/>
    </sheetView>
  </sheetViews>
  <sheetFormatPr defaultColWidth="9" defaultRowHeight="18.75"/>
  <cols>
    <col min="1" max="1" width="5.59765625" customWidth="1"/>
    <col min="2" max="2" width="3.59765625" bestFit="1" customWidth="1"/>
    <col min="3" max="3" width="42.8984375" bestFit="1" customWidth="1"/>
    <col min="5" max="5" width="6.3984375" bestFit="1" customWidth="1"/>
  </cols>
  <sheetData>
    <row r="1" spans="1:6">
      <c r="A1" t="s">
        <v>131</v>
      </c>
    </row>
    <row r="2" spans="1:6">
      <c r="A2" s="34" t="s">
        <v>98</v>
      </c>
      <c r="B2" s="34"/>
      <c r="C2" s="34"/>
      <c r="D2" s="34"/>
      <c r="E2" s="34"/>
      <c r="F2" s="34"/>
    </row>
    <row r="3" spans="1:6">
      <c r="A3" s="3"/>
      <c r="B3" s="3"/>
      <c r="C3" s="3"/>
      <c r="D3" s="3"/>
      <c r="E3" s="3"/>
      <c r="F3" s="3"/>
    </row>
    <row r="4" spans="1:6">
      <c r="A4" s="3"/>
      <c r="B4" s="3" t="s">
        <v>30</v>
      </c>
      <c r="C4" s="3"/>
      <c r="D4" s="3"/>
      <c r="E4" s="3"/>
      <c r="F4" s="3"/>
    </row>
    <row r="5" spans="1:6">
      <c r="A5" s="3"/>
      <c r="B5" s="4" t="s">
        <v>13</v>
      </c>
      <c r="C5" s="10"/>
      <c r="D5" s="4" t="s">
        <v>43</v>
      </c>
      <c r="E5" s="27"/>
      <c r="F5" s="3"/>
    </row>
    <row r="6" spans="1:6">
      <c r="A6" s="3"/>
      <c r="B6" s="5" t="s">
        <v>1</v>
      </c>
      <c r="C6" s="11" t="s">
        <v>18</v>
      </c>
      <c r="D6" s="16"/>
      <c r="E6" s="13" t="s">
        <v>27</v>
      </c>
      <c r="F6" s="3"/>
    </row>
    <row r="7" spans="1:6" ht="10" customHeight="1">
      <c r="A7" s="3"/>
      <c r="B7" s="3"/>
      <c r="C7" s="3"/>
      <c r="D7" s="3"/>
      <c r="E7" s="3"/>
      <c r="F7" s="3"/>
    </row>
    <row r="8" spans="1:6">
      <c r="A8" s="3"/>
      <c r="B8" s="3" t="s">
        <v>92</v>
      </c>
      <c r="C8" s="3"/>
      <c r="D8" s="3"/>
      <c r="E8" s="3"/>
      <c r="F8" s="3"/>
    </row>
    <row r="9" spans="1:6">
      <c r="A9" s="3"/>
      <c r="B9" s="4" t="s">
        <v>13</v>
      </c>
      <c r="C9" s="10"/>
      <c r="D9" s="4" t="s">
        <v>43</v>
      </c>
      <c r="E9" s="27"/>
      <c r="F9" s="3"/>
    </row>
    <row r="10" spans="1:6">
      <c r="A10" s="3"/>
      <c r="B10" s="5" t="s">
        <v>6</v>
      </c>
      <c r="C10" s="11" t="s">
        <v>4</v>
      </c>
      <c r="D10" s="5">
        <f>77*9</f>
        <v>693</v>
      </c>
      <c r="E10" s="13" t="s">
        <v>27</v>
      </c>
      <c r="F10" s="3"/>
    </row>
    <row r="11" spans="1:6">
      <c r="A11" s="3"/>
      <c r="B11" s="5" t="s">
        <v>15</v>
      </c>
      <c r="C11" s="11" t="s">
        <v>96</v>
      </c>
      <c r="D11" s="17">
        <v>0</v>
      </c>
      <c r="E11" s="28" t="s">
        <v>27</v>
      </c>
      <c r="F11" s="3"/>
    </row>
    <row r="12" spans="1:6">
      <c r="A12" s="3"/>
      <c r="B12" s="5" t="s">
        <v>12</v>
      </c>
      <c r="C12" s="11" t="s">
        <v>95</v>
      </c>
      <c r="D12" s="5">
        <v>480</v>
      </c>
      <c r="E12" s="13" t="s">
        <v>27</v>
      </c>
      <c r="F12" s="3"/>
    </row>
    <row r="13" spans="1:6">
      <c r="A13" s="3"/>
      <c r="B13" s="5" t="s">
        <v>17</v>
      </c>
      <c r="C13" s="11" t="s">
        <v>94</v>
      </c>
      <c r="D13" s="7"/>
      <c r="E13" s="29" t="s">
        <v>27</v>
      </c>
      <c r="F13" s="3"/>
    </row>
    <row r="14" spans="1:6" ht="10" customHeight="1">
      <c r="A14" s="3"/>
      <c r="B14" s="3"/>
      <c r="C14" s="3"/>
      <c r="D14" s="3"/>
      <c r="E14" s="3"/>
      <c r="F14" s="3"/>
    </row>
    <row r="15" spans="1:6">
      <c r="A15" s="3"/>
      <c r="B15" s="3" t="s">
        <v>93</v>
      </c>
      <c r="C15" s="3"/>
      <c r="D15" s="3"/>
      <c r="E15" s="3"/>
      <c r="F15" s="3"/>
    </row>
    <row r="16" spans="1:6">
      <c r="A16" s="3"/>
      <c r="B16" s="4" t="s">
        <v>13</v>
      </c>
      <c r="C16" s="10"/>
      <c r="D16" s="4" t="s">
        <v>43</v>
      </c>
      <c r="E16" s="27"/>
      <c r="F16" s="3"/>
    </row>
    <row r="17" spans="1:6">
      <c r="A17" s="3"/>
      <c r="B17" s="5" t="s">
        <v>17</v>
      </c>
      <c r="C17" s="11" t="s">
        <v>92</v>
      </c>
      <c r="D17" s="5"/>
      <c r="E17" s="13" t="s">
        <v>27</v>
      </c>
      <c r="F17" s="3"/>
    </row>
    <row r="18" spans="1:6" ht="19.5">
      <c r="A18" s="3"/>
      <c r="B18" s="7" t="s">
        <v>19</v>
      </c>
      <c r="C18" s="12" t="s">
        <v>89</v>
      </c>
      <c r="D18" s="38"/>
      <c r="E18" s="40" t="s">
        <v>27</v>
      </c>
      <c r="F18" s="3"/>
    </row>
    <row r="19" spans="1:6" ht="19.5">
      <c r="A19" s="3"/>
      <c r="B19" s="5" t="s">
        <v>23</v>
      </c>
      <c r="C19" s="11" t="s">
        <v>90</v>
      </c>
      <c r="D19" s="41"/>
      <c r="E19" s="31" t="s">
        <v>27</v>
      </c>
      <c r="F19" s="3"/>
    </row>
    <row r="20" spans="1:6" ht="10" customHeight="1">
      <c r="A20" s="3"/>
      <c r="B20" s="3"/>
      <c r="C20" s="3"/>
      <c r="D20" s="3"/>
      <c r="E20" s="3"/>
      <c r="F20" s="3"/>
    </row>
    <row r="21" spans="1:6">
      <c r="A21" s="3"/>
      <c r="B21" s="3" t="s">
        <v>88</v>
      </c>
      <c r="C21" s="3"/>
      <c r="D21" s="3"/>
      <c r="E21" s="3"/>
      <c r="F21" s="3"/>
    </row>
    <row r="22" spans="1:6">
      <c r="A22" s="3"/>
      <c r="B22" s="4" t="s">
        <v>13</v>
      </c>
      <c r="C22" s="10"/>
      <c r="D22" s="4" t="s">
        <v>43</v>
      </c>
      <c r="E22" s="27"/>
      <c r="F22" s="3"/>
    </row>
    <row r="23" spans="1:6">
      <c r="A23" s="3"/>
      <c r="B23" s="5" t="s">
        <v>5</v>
      </c>
      <c r="C23" s="11" t="s">
        <v>87</v>
      </c>
      <c r="D23" s="16"/>
      <c r="E23" s="13" t="s">
        <v>86</v>
      </c>
      <c r="F23" s="3"/>
    </row>
    <row r="24" spans="1:6">
      <c r="A24" s="3"/>
      <c r="B24" s="5" t="s">
        <v>85</v>
      </c>
      <c r="C24" s="11" t="s">
        <v>63</v>
      </c>
      <c r="D24" s="16"/>
      <c r="E24" s="13" t="s">
        <v>84</v>
      </c>
      <c r="F24" s="3"/>
    </row>
    <row r="25" spans="1:6" ht="10" customHeight="1">
      <c r="A25" s="3"/>
      <c r="B25" s="3"/>
      <c r="C25" s="3"/>
      <c r="D25" s="3"/>
      <c r="E25" s="3"/>
      <c r="F25" s="3"/>
    </row>
    <row r="26" spans="1:6">
      <c r="A26" s="3"/>
      <c r="B26" s="3" t="s">
        <v>83</v>
      </c>
      <c r="C26" s="3"/>
      <c r="D26" s="3"/>
      <c r="E26" s="3"/>
      <c r="F26" s="3"/>
    </row>
    <row r="27" spans="1:6">
      <c r="A27" s="3"/>
      <c r="B27" s="4" t="s">
        <v>13</v>
      </c>
      <c r="C27" s="10"/>
      <c r="D27" s="4" t="s">
        <v>43</v>
      </c>
      <c r="E27" s="27"/>
      <c r="F27" s="3"/>
    </row>
    <row r="28" spans="1:6">
      <c r="A28" s="3"/>
      <c r="B28" s="5" t="s">
        <v>82</v>
      </c>
      <c r="C28" s="11" t="s">
        <v>80</v>
      </c>
      <c r="D28" s="20"/>
      <c r="E28" s="13" t="s">
        <v>77</v>
      </c>
      <c r="F28" s="3"/>
    </row>
    <row r="29" spans="1:6" ht="19.5">
      <c r="A29" s="3"/>
      <c r="B29" s="5" t="s">
        <v>79</v>
      </c>
      <c r="C29" s="11" t="s">
        <v>78</v>
      </c>
      <c r="D29" s="44">
        <v>0.33</v>
      </c>
      <c r="E29" s="28" t="s">
        <v>77</v>
      </c>
      <c r="F29" s="3"/>
    </row>
    <row r="30" spans="1:6" ht="19.5">
      <c r="A30" s="3"/>
      <c r="B30" s="5" t="s">
        <v>76</v>
      </c>
      <c r="C30" s="11" t="s">
        <v>48</v>
      </c>
      <c r="D30" s="45"/>
      <c r="E30" s="31" t="s">
        <v>74</v>
      </c>
      <c r="F30" s="3"/>
    </row>
    <row r="31" spans="1:6" ht="10" customHeight="1">
      <c r="A31" s="3"/>
      <c r="B31" s="3"/>
      <c r="C31" s="3"/>
      <c r="D31" s="24"/>
      <c r="E31" s="24"/>
      <c r="F31" s="3"/>
    </row>
    <row r="32" spans="1:6" ht="19.5">
      <c r="A32" s="3"/>
      <c r="B32" s="8"/>
      <c r="C32" s="14" t="s">
        <v>120</v>
      </c>
      <c r="D32" s="25" t="s">
        <v>142</v>
      </c>
      <c r="E32" s="32"/>
      <c r="F32" s="3"/>
    </row>
    <row r="33" spans="1:6" ht="14" customHeight="1">
      <c r="A33" s="3"/>
      <c r="B33" s="3"/>
      <c r="C33" s="3"/>
      <c r="D33" s="46"/>
      <c r="E33" s="46"/>
      <c r="F33" s="3"/>
    </row>
    <row r="34" spans="1:6">
      <c r="A34" s="3" t="s">
        <v>72</v>
      </c>
      <c r="B34" s="3" t="s">
        <v>19</v>
      </c>
      <c r="C34" s="3" t="s">
        <v>71</v>
      </c>
      <c r="D34" s="3"/>
      <c r="E34" s="3"/>
      <c r="F34" s="3"/>
    </row>
    <row r="35" spans="1:6">
      <c r="A35" s="3"/>
      <c r="B35" s="3"/>
      <c r="C35" s="3" t="s">
        <v>54</v>
      </c>
      <c r="D35" s="3"/>
      <c r="E35" s="3"/>
      <c r="F35" s="3"/>
    </row>
    <row r="36" spans="1:6">
      <c r="A36" s="3"/>
      <c r="B36" s="3"/>
      <c r="C36" s="3" t="s">
        <v>38</v>
      </c>
      <c r="D36" s="3"/>
      <c r="E36" s="3"/>
      <c r="F36" s="3"/>
    </row>
    <row r="37" spans="1:6">
      <c r="A37" s="3"/>
      <c r="B37" s="3"/>
      <c r="C37" s="3" t="s">
        <v>52</v>
      </c>
      <c r="D37" s="3"/>
      <c r="E37" s="3"/>
      <c r="F37" s="3"/>
    </row>
    <row r="38" spans="1:6" ht="7.5" customHeight="1">
      <c r="A38" s="3"/>
      <c r="B38" s="3"/>
      <c r="C38" s="3"/>
      <c r="D38" s="3"/>
      <c r="E38" s="3"/>
      <c r="F38" s="3"/>
    </row>
    <row r="39" spans="1:6">
      <c r="A39" s="3" t="s">
        <v>70</v>
      </c>
      <c r="B39" s="3" t="s">
        <v>5</v>
      </c>
      <c r="C39" s="3" t="s">
        <v>69</v>
      </c>
      <c r="D39" s="3"/>
      <c r="E39" s="3"/>
      <c r="F39" s="3"/>
    </row>
    <row r="40" spans="1:6">
      <c r="A40" s="3"/>
      <c r="B40" s="3"/>
      <c r="C40" s="3" t="s">
        <v>68</v>
      </c>
      <c r="D40" s="3"/>
      <c r="E40" s="3"/>
      <c r="F40" s="3"/>
    </row>
    <row r="41" spans="1:6">
      <c r="A41" s="3"/>
      <c r="B41" s="3"/>
      <c r="C41" s="3" t="s">
        <v>38</v>
      </c>
      <c r="D41" s="3"/>
      <c r="E41" s="3"/>
      <c r="F41" s="3"/>
    </row>
    <row r="42" spans="1:6">
      <c r="A42" s="3"/>
      <c r="B42" s="3"/>
      <c r="C42" s="3" t="s">
        <v>67</v>
      </c>
      <c r="D42" s="3"/>
      <c r="E42" s="3"/>
      <c r="F42" s="3"/>
    </row>
    <row r="43" spans="1:6" ht="8" customHeight="1">
      <c r="A43" s="3"/>
      <c r="B43" s="3"/>
      <c r="C43" s="3"/>
      <c r="D43" s="3"/>
      <c r="E43" s="3"/>
      <c r="F43" s="3"/>
    </row>
    <row r="44" spans="1:6" ht="30" customHeight="1">
      <c r="A44" s="3"/>
      <c r="B44" s="42" t="s">
        <v>44</v>
      </c>
      <c r="C44" s="43"/>
      <c r="D44" s="43"/>
      <c r="E44" s="43"/>
      <c r="F44" s="43"/>
    </row>
  </sheetData>
  <mergeCells count="3">
    <mergeCell ref="D31:E31"/>
    <mergeCell ref="D32:E32"/>
    <mergeCell ref="B44:F44"/>
  </mergeCells>
  <phoneticPr fontId="1"/>
  <pageMargins left="0.7" right="0.1094488188976378" top="0.55314960629921262" bottom="0" header="0.3" footer="0.3"/>
  <pageSetup paperSize="9" fitToWidth="1" fitToHeight="1" orientation="portrait" usePrinterDefaults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4"/>
  <sheetViews>
    <sheetView workbookViewId="0">
      <selection activeCell="M14" sqref="M14"/>
    </sheetView>
  </sheetViews>
  <sheetFormatPr defaultRowHeight="18.75"/>
  <cols>
    <col min="1" max="1" width="3.09765625" customWidth="1"/>
    <col min="2" max="2" width="40.59765625" customWidth="1"/>
    <col min="3" max="3" width="10.59765625" customWidth="1"/>
    <col min="4" max="7" width="4.09765625" bestFit="1" customWidth="1"/>
    <col min="8" max="8" width="16.3984375" bestFit="1" customWidth="1"/>
    <col min="10" max="10" width="10.59765625" customWidth="1"/>
  </cols>
  <sheetData>
    <row r="1" spans="1:10">
      <c r="A1" t="s">
        <v>137</v>
      </c>
    </row>
    <row r="2" spans="1:10">
      <c r="B2" t="s">
        <v>81</v>
      </c>
    </row>
    <row r="3" spans="1:10">
      <c r="A3" s="47"/>
      <c r="B3" s="47"/>
      <c r="D3" s="65" t="s">
        <v>115</v>
      </c>
      <c r="E3" s="69"/>
      <c r="F3" s="69"/>
      <c r="G3" s="70"/>
    </row>
    <row r="4" spans="1:10" ht="96">
      <c r="A4" s="48"/>
      <c r="B4" s="53"/>
      <c r="C4" s="59" t="s">
        <v>114</v>
      </c>
      <c r="D4" s="66" t="s">
        <v>105</v>
      </c>
      <c r="E4" s="66" t="s">
        <v>104</v>
      </c>
      <c r="F4" s="66" t="s">
        <v>113</v>
      </c>
      <c r="G4" s="66" t="s">
        <v>102</v>
      </c>
      <c r="H4" s="68" t="s">
        <v>112</v>
      </c>
    </row>
    <row r="5" spans="1:10" ht="19.5">
      <c r="A5" s="50" t="s">
        <v>125</v>
      </c>
      <c r="B5" s="50"/>
      <c r="C5" s="60"/>
      <c r="D5" s="67" t="s">
        <v>107</v>
      </c>
      <c r="E5" s="67" t="s">
        <v>107</v>
      </c>
      <c r="F5" s="67" t="s">
        <v>107</v>
      </c>
      <c r="G5" s="67" t="s">
        <v>107</v>
      </c>
      <c r="H5" s="71"/>
      <c r="J5" s="33"/>
    </row>
    <row r="6" spans="1:10" ht="35" customHeight="1">
      <c r="A6" s="49" t="s">
        <v>73</v>
      </c>
      <c r="B6" s="54"/>
      <c r="C6" s="61"/>
      <c r="D6" s="63" t="s">
        <v>107</v>
      </c>
      <c r="E6" s="67" t="s">
        <v>107</v>
      </c>
      <c r="F6" s="67" t="s">
        <v>107</v>
      </c>
      <c r="G6" s="67" t="s">
        <v>107</v>
      </c>
      <c r="H6" s="72"/>
    </row>
    <row r="7" spans="1:10">
      <c r="A7" s="51"/>
      <c r="B7" s="55" t="s">
        <v>75</v>
      </c>
      <c r="C7" s="61"/>
      <c r="D7" s="68" t="s">
        <v>91</v>
      </c>
      <c r="E7" s="68" t="s">
        <v>91</v>
      </c>
      <c r="F7" s="68" t="s">
        <v>91</v>
      </c>
      <c r="G7" s="68" t="s">
        <v>107</v>
      </c>
      <c r="H7" s="73" t="s">
        <v>111</v>
      </c>
    </row>
    <row r="8" spans="1:10" ht="21">
      <c r="A8" s="52"/>
      <c r="B8" s="56" t="s">
        <v>132</v>
      </c>
      <c r="C8" s="61"/>
      <c r="D8" s="68" t="s">
        <v>91</v>
      </c>
      <c r="E8" s="68" t="s">
        <v>91</v>
      </c>
      <c r="F8" s="68" t="s">
        <v>107</v>
      </c>
      <c r="G8" s="68" t="s">
        <v>91</v>
      </c>
      <c r="H8" s="74" t="s">
        <v>109</v>
      </c>
    </row>
    <row r="9" spans="1:10" ht="39" customHeight="1">
      <c r="A9" s="49" t="s">
        <v>41</v>
      </c>
      <c r="B9" s="57"/>
      <c r="C9" s="61"/>
      <c r="D9" s="63" t="s">
        <v>107</v>
      </c>
      <c r="E9" s="67" t="s">
        <v>107</v>
      </c>
      <c r="F9" s="67" t="s">
        <v>107</v>
      </c>
      <c r="G9" s="67" t="s">
        <v>107</v>
      </c>
      <c r="H9" s="72"/>
    </row>
    <row r="10" spans="1:10">
      <c r="A10" s="52"/>
      <c r="B10" s="56" t="s">
        <v>8</v>
      </c>
      <c r="C10" s="62"/>
      <c r="D10" s="68" t="s">
        <v>91</v>
      </c>
      <c r="E10" s="68" t="s">
        <v>91</v>
      </c>
      <c r="F10" s="68" t="s">
        <v>107</v>
      </c>
      <c r="G10" s="68" t="s">
        <v>91</v>
      </c>
      <c r="H10" s="73"/>
    </row>
    <row r="11" spans="1:10" ht="39" customHeight="1">
      <c r="A11" s="49" t="s">
        <v>133</v>
      </c>
      <c r="B11" s="57"/>
      <c r="C11" s="63" t="s">
        <v>121</v>
      </c>
      <c r="D11" s="63" t="s">
        <v>121</v>
      </c>
      <c r="E11" s="63" t="s">
        <v>121</v>
      </c>
      <c r="F11" s="63" t="s">
        <v>121</v>
      </c>
      <c r="G11" s="63" t="s">
        <v>121</v>
      </c>
      <c r="H11" s="72"/>
    </row>
    <row r="12" spans="1:10" ht="40" customHeight="1">
      <c r="A12" s="51"/>
      <c r="B12" s="58" t="s">
        <v>134</v>
      </c>
      <c r="C12" s="62"/>
      <c r="D12" s="68" t="s">
        <v>91</v>
      </c>
      <c r="E12" s="68" t="s">
        <v>107</v>
      </c>
      <c r="F12" s="68" t="s">
        <v>91</v>
      </c>
      <c r="G12" s="68" t="s">
        <v>91</v>
      </c>
      <c r="H12" s="74" t="s">
        <v>108</v>
      </c>
    </row>
    <row r="14" spans="1:10" ht="19.5">
      <c r="B14" s="47" t="s">
        <v>146</v>
      </c>
    </row>
    <row r="15" spans="1:10" ht="21.75">
      <c r="B15" s="48" t="s">
        <v>105</v>
      </c>
      <c r="C15" s="64">
        <f>SUMIF(D5:D12,"○",$C$5:$C$12)</f>
        <v>0</v>
      </c>
      <c r="D15" t="s">
        <v>27</v>
      </c>
    </row>
    <row r="16" spans="1:10" ht="21.75">
      <c r="B16" s="56" t="s">
        <v>104</v>
      </c>
      <c r="C16" s="64">
        <f>SUMIF(E5:E12,"○",$C$5:$C$12)</f>
        <v>0</v>
      </c>
      <c r="D16" t="s">
        <v>27</v>
      </c>
    </row>
    <row r="17" spans="2:4" ht="21.75">
      <c r="B17" s="56" t="s">
        <v>103</v>
      </c>
      <c r="C17" s="64">
        <f>SUMIF(F5:F12,"○",$C$5:$C$12)</f>
        <v>0</v>
      </c>
      <c r="D17" t="s">
        <v>27</v>
      </c>
    </row>
    <row r="18" spans="2:4" ht="21.75">
      <c r="B18" s="56" t="s">
        <v>102</v>
      </c>
      <c r="C18" s="64">
        <f>SUMIF(G5:G12,"○",$C$5:$C$12)</f>
        <v>0</v>
      </c>
      <c r="D18" t="s">
        <v>27</v>
      </c>
    </row>
    <row r="21" spans="2:4">
      <c r="B21" t="s">
        <v>101</v>
      </c>
    </row>
    <row r="22" spans="2:4">
      <c r="B22" t="s">
        <v>100</v>
      </c>
    </row>
    <row r="24" spans="2:4">
      <c r="B24" t="s">
        <v>99</v>
      </c>
    </row>
  </sheetData>
  <mergeCells count="3">
    <mergeCell ref="A6:B6"/>
    <mergeCell ref="A9:B9"/>
    <mergeCell ref="A11:B11"/>
  </mergeCells>
  <phoneticPr fontId="1"/>
  <pageMargins left="0.50314960629921257" right="0.1094488188976378" top="0.75" bottom="0.35629921259842523" header="0.3" footer="0.3"/>
  <pageSetup paperSize="9" fitToWidth="1" fitToHeight="1" orientation="portrait" usePrinterDefaults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4"/>
  <sheetViews>
    <sheetView workbookViewId="0">
      <selection activeCell="M14" sqref="M14"/>
    </sheetView>
  </sheetViews>
  <sheetFormatPr defaultRowHeight="18.75"/>
  <cols>
    <col min="1" max="1" width="3.09765625" customWidth="1"/>
    <col min="2" max="2" width="40.59765625" customWidth="1"/>
    <col min="3" max="3" width="13.08203125" customWidth="1"/>
    <col min="4" max="7" width="4.09765625" bestFit="1" customWidth="1"/>
    <col min="8" max="8" width="12.375" bestFit="1" customWidth="1"/>
    <col min="10" max="10" width="10.59765625" customWidth="1"/>
  </cols>
  <sheetData>
    <row r="1" spans="1:10">
      <c r="A1" t="s">
        <v>137</v>
      </c>
    </row>
    <row r="2" spans="1:10">
      <c r="B2" t="s">
        <v>81</v>
      </c>
    </row>
    <row r="3" spans="1:10">
      <c r="A3" s="47"/>
      <c r="B3" s="47"/>
      <c r="D3" s="65" t="s">
        <v>115</v>
      </c>
      <c r="E3" s="69"/>
      <c r="F3" s="69"/>
      <c r="G3" s="70"/>
    </row>
    <row r="4" spans="1:10" ht="96">
      <c r="A4" s="48"/>
      <c r="B4" s="53"/>
      <c r="C4" s="59" t="s">
        <v>114</v>
      </c>
      <c r="D4" s="66" t="s">
        <v>105</v>
      </c>
      <c r="E4" s="66" t="s">
        <v>104</v>
      </c>
      <c r="F4" s="66" t="s">
        <v>113</v>
      </c>
      <c r="G4" s="66" t="s">
        <v>102</v>
      </c>
      <c r="H4" s="68" t="s">
        <v>112</v>
      </c>
    </row>
    <row r="5" spans="1:10" ht="19.5">
      <c r="A5" s="50" t="s">
        <v>125</v>
      </c>
      <c r="B5" s="50"/>
      <c r="C5" s="75">
        <v>2868.9</v>
      </c>
      <c r="D5" s="67" t="s">
        <v>107</v>
      </c>
      <c r="E5" s="67" t="s">
        <v>107</v>
      </c>
      <c r="F5" s="67" t="s">
        <v>107</v>
      </c>
      <c r="G5" s="67" t="s">
        <v>107</v>
      </c>
      <c r="H5" s="71"/>
      <c r="J5" s="33"/>
    </row>
    <row r="6" spans="1:10" ht="35" customHeight="1">
      <c r="A6" s="49" t="s">
        <v>73</v>
      </c>
      <c r="B6" s="54"/>
      <c r="C6" s="76" t="s">
        <v>135</v>
      </c>
      <c r="D6" s="63" t="s">
        <v>107</v>
      </c>
      <c r="E6" s="67" t="s">
        <v>107</v>
      </c>
      <c r="F6" s="67" t="s">
        <v>107</v>
      </c>
      <c r="G6" s="67" t="s">
        <v>107</v>
      </c>
      <c r="H6" s="72"/>
    </row>
    <row r="7" spans="1:10">
      <c r="A7" s="51"/>
      <c r="B7" s="55" t="s">
        <v>75</v>
      </c>
      <c r="C7" s="77">
        <v>25</v>
      </c>
      <c r="D7" s="68" t="s">
        <v>91</v>
      </c>
      <c r="E7" s="68" t="s">
        <v>91</v>
      </c>
      <c r="F7" s="68" t="s">
        <v>91</v>
      </c>
      <c r="G7" s="68" t="s">
        <v>107</v>
      </c>
      <c r="H7" s="73" t="s">
        <v>111</v>
      </c>
    </row>
    <row r="8" spans="1:10" ht="21">
      <c r="A8" s="52"/>
      <c r="B8" s="56" t="s">
        <v>132</v>
      </c>
      <c r="C8" s="77">
        <v>9</v>
      </c>
      <c r="D8" s="68" t="s">
        <v>91</v>
      </c>
      <c r="E8" s="68" t="s">
        <v>91</v>
      </c>
      <c r="F8" s="68" t="s">
        <v>107</v>
      </c>
      <c r="G8" s="68" t="s">
        <v>91</v>
      </c>
      <c r="H8" s="74" t="s">
        <v>109</v>
      </c>
    </row>
    <row r="9" spans="1:10" ht="39" customHeight="1">
      <c r="A9" s="49" t="s">
        <v>41</v>
      </c>
      <c r="B9" s="57"/>
      <c r="C9" s="76" t="s">
        <v>135</v>
      </c>
      <c r="D9" s="63" t="s">
        <v>107</v>
      </c>
      <c r="E9" s="67" t="s">
        <v>107</v>
      </c>
      <c r="F9" s="67" t="s">
        <v>107</v>
      </c>
      <c r="G9" s="67" t="s">
        <v>107</v>
      </c>
      <c r="H9" s="72"/>
    </row>
    <row r="10" spans="1:10">
      <c r="A10" s="52"/>
      <c r="B10" s="56" t="s">
        <v>8</v>
      </c>
      <c r="C10" s="78">
        <v>56.6</v>
      </c>
      <c r="D10" s="68" t="s">
        <v>91</v>
      </c>
      <c r="E10" s="68" t="s">
        <v>91</v>
      </c>
      <c r="F10" s="68" t="s">
        <v>107</v>
      </c>
      <c r="G10" s="68" t="s">
        <v>91</v>
      </c>
      <c r="H10" s="73"/>
    </row>
    <row r="11" spans="1:10" ht="39" customHeight="1">
      <c r="A11" s="49" t="s">
        <v>133</v>
      </c>
      <c r="B11" s="57"/>
      <c r="C11" s="63" t="s">
        <v>121</v>
      </c>
      <c r="D11" s="63" t="s">
        <v>121</v>
      </c>
      <c r="E11" s="63" t="s">
        <v>121</v>
      </c>
      <c r="F11" s="63" t="s">
        <v>121</v>
      </c>
      <c r="G11" s="63" t="s">
        <v>121</v>
      </c>
      <c r="H11" s="72"/>
    </row>
    <row r="12" spans="1:10" ht="40" customHeight="1">
      <c r="A12" s="51"/>
      <c r="B12" s="58" t="s">
        <v>134</v>
      </c>
      <c r="C12" s="78">
        <v>32</v>
      </c>
      <c r="D12" s="68" t="s">
        <v>91</v>
      </c>
      <c r="E12" s="68" t="s">
        <v>107</v>
      </c>
      <c r="F12" s="68" t="s">
        <v>91</v>
      </c>
      <c r="G12" s="68" t="s">
        <v>91</v>
      </c>
      <c r="H12" s="74" t="s">
        <v>108</v>
      </c>
    </row>
    <row r="14" spans="1:10" ht="19.5">
      <c r="B14" s="47" t="s">
        <v>106</v>
      </c>
    </row>
    <row r="15" spans="1:10" ht="21.75">
      <c r="B15" s="48" t="s">
        <v>105</v>
      </c>
      <c r="C15" s="64">
        <f>SUMIF(D5:D12,"○",$C$5:$C$12)</f>
        <v>2868.9</v>
      </c>
      <c r="D15" t="s">
        <v>27</v>
      </c>
    </row>
    <row r="16" spans="1:10" ht="21.75">
      <c r="B16" s="56" t="s">
        <v>104</v>
      </c>
      <c r="C16" s="64">
        <f>SUMIF(E5:E12,"○",$C$5:$C$12)</f>
        <v>2900.9</v>
      </c>
      <c r="D16" t="s">
        <v>27</v>
      </c>
    </row>
    <row r="17" spans="2:4" ht="21.75">
      <c r="B17" s="56" t="s">
        <v>103</v>
      </c>
      <c r="C17" s="64">
        <f>SUMIF(F5:F12,"○",$C$5:$C$12)</f>
        <v>2934.5</v>
      </c>
      <c r="D17" t="s">
        <v>27</v>
      </c>
    </row>
    <row r="18" spans="2:4" ht="21.75">
      <c r="B18" s="56" t="s">
        <v>102</v>
      </c>
      <c r="C18" s="64">
        <f>SUMIF(G5:G12,"○",$C$5:$C$12)</f>
        <v>2893.9</v>
      </c>
      <c r="D18" t="s">
        <v>27</v>
      </c>
    </row>
    <row r="21" spans="2:4">
      <c r="B21" t="s">
        <v>101</v>
      </c>
    </row>
    <row r="22" spans="2:4">
      <c r="B22" t="s">
        <v>100</v>
      </c>
    </row>
    <row r="24" spans="2:4">
      <c r="B24" t="s">
        <v>99</v>
      </c>
    </row>
  </sheetData>
  <mergeCells count="3">
    <mergeCell ref="A6:B6"/>
    <mergeCell ref="A9:B9"/>
    <mergeCell ref="A11:B11"/>
  </mergeCells>
  <phoneticPr fontId="1"/>
  <pageMargins left="0.50314960629921257" right="0.1094488188976378" top="0.75" bottom="0.35629921259842523" header="0.3" footer="0.3"/>
  <pageSetup paperSize="9" fitToWidth="1" fitToHeight="1" orientation="portrait" usePrinterDefaults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16"/>
  <sheetViews>
    <sheetView workbookViewId="0">
      <selection activeCell="C9" sqref="C9"/>
    </sheetView>
  </sheetViews>
  <sheetFormatPr defaultRowHeight="18.75"/>
  <cols>
    <col min="1" max="1" width="2.59765625" bestFit="1" customWidth="1"/>
    <col min="2" max="2" width="3.59765625" bestFit="1" customWidth="1"/>
    <col min="3" max="3" width="43.8984375" bestFit="1" customWidth="1"/>
  </cols>
  <sheetData>
    <row r="1" spans="1:5">
      <c r="A1" t="s">
        <v>138</v>
      </c>
      <c r="B1" s="9"/>
      <c r="C1" s="9"/>
      <c r="D1" s="9"/>
      <c r="E1" s="9"/>
    </row>
    <row r="2" spans="1:5">
      <c r="A2" s="79" t="s">
        <v>128</v>
      </c>
      <c r="B2" s="80"/>
      <c r="C2" s="80"/>
      <c r="D2" s="80"/>
      <c r="E2" s="80"/>
    </row>
    <row r="3" spans="1:5">
      <c r="A3" s="15"/>
      <c r="B3" s="9"/>
      <c r="C3" s="9"/>
      <c r="D3" s="9"/>
      <c r="E3" s="9"/>
    </row>
    <row r="4" spans="1:5" ht="19.5">
      <c r="A4" s="26" t="s">
        <v>127</v>
      </c>
      <c r="B4" s="9" t="s">
        <v>97</v>
      </c>
      <c r="C4" s="9"/>
      <c r="D4" s="9"/>
      <c r="E4" s="9"/>
    </row>
    <row r="5" spans="1:5" ht="19.5">
      <c r="A5" s="26"/>
      <c r="B5" s="9" t="s">
        <v>1</v>
      </c>
      <c r="C5" s="9" t="s">
        <v>110</v>
      </c>
      <c r="D5" s="81"/>
      <c r="E5" s="9" t="s">
        <v>126</v>
      </c>
    </row>
    <row r="6" spans="1:5">
      <c r="A6" s="26"/>
      <c r="B6" s="9"/>
      <c r="C6" s="9" t="s">
        <v>124</v>
      </c>
      <c r="D6" s="9"/>
      <c r="E6" s="9"/>
    </row>
    <row r="7" spans="1:5">
      <c r="A7" s="26"/>
      <c r="B7" s="9"/>
      <c r="C7" s="9" t="s">
        <v>123</v>
      </c>
      <c r="D7" s="9"/>
      <c r="E7" s="9"/>
    </row>
    <row r="8" spans="1:5">
      <c r="A8" s="26"/>
      <c r="B8" s="9"/>
      <c r="C8" s="9" t="s">
        <v>122</v>
      </c>
      <c r="D8" s="9"/>
      <c r="E8" s="9"/>
    </row>
    <row r="9" spans="1:5">
      <c r="A9" s="26"/>
      <c r="B9" s="9"/>
      <c r="C9" s="9" t="s">
        <v>119</v>
      </c>
      <c r="D9" s="9"/>
      <c r="E9" s="9"/>
    </row>
    <row r="10" spans="1:5">
      <c r="A10" s="26"/>
      <c r="B10" s="9"/>
      <c r="C10" s="9"/>
      <c r="D10" s="9"/>
      <c r="E10" s="9"/>
    </row>
    <row r="11" spans="1:5" ht="19.5">
      <c r="A11" s="26"/>
      <c r="B11" s="9" t="s">
        <v>6</v>
      </c>
      <c r="C11" s="9" t="s">
        <v>118</v>
      </c>
      <c r="D11" s="9"/>
      <c r="E11" s="9"/>
    </row>
    <row r="12" spans="1:5" ht="19.5">
      <c r="A12" s="26"/>
      <c r="B12" s="9"/>
      <c r="C12" s="9" t="s">
        <v>117</v>
      </c>
      <c r="D12" s="81"/>
      <c r="E12" s="9" t="s">
        <v>27</v>
      </c>
    </row>
    <row r="13" spans="1:5">
      <c r="A13" s="26"/>
      <c r="B13" s="9"/>
      <c r="C13" s="9"/>
      <c r="D13" s="9"/>
      <c r="E13" s="9"/>
    </row>
    <row r="14" spans="1:5">
      <c r="A14" s="26"/>
      <c r="B14" s="9"/>
      <c r="C14" s="9"/>
      <c r="D14" s="9"/>
      <c r="E14" s="9"/>
    </row>
    <row r="15" spans="1:5">
      <c r="A15" s="26"/>
      <c r="B15" s="9"/>
      <c r="C15" s="9" t="s">
        <v>116</v>
      </c>
      <c r="D15" s="9"/>
      <c r="E15" s="9"/>
    </row>
    <row r="16" spans="1:5">
      <c r="A16" s="26"/>
      <c r="B16" s="9"/>
      <c r="C16" s="9"/>
      <c r="D16" s="9"/>
      <c r="E16" s="9"/>
    </row>
  </sheetData>
  <phoneticPr fontId="1"/>
  <pageMargins left="0.7" right="0.1094488188976378" top="0.75" bottom="0.35629921259842523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06空中消火能力</vt:lpstr>
      <vt:lpstr>07山岳救助能力</vt:lpstr>
      <vt:lpstr>08救急搬送能力</vt:lpstr>
      <vt:lpstr>9広域応援能力</vt:lpstr>
      <vt:lpstr>付表１重量表</vt:lpstr>
      <vt:lpstr>付表１重量表 (記入例)</vt:lpstr>
      <vt:lpstr>付表２待機燃料</vt:lpstr>
    </vt:vector>
  </TitlesOfParts>
  <Company>広島県庁</Company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西川 秀敏</dc:creator>
  <cp:lastModifiedBy>西川 秀敏</cp:lastModifiedBy>
  <dcterms:created xsi:type="dcterms:W3CDTF">2026-01-14T00:59:00Z</dcterms:created>
  <dcterms:modified xsi:type="dcterms:W3CDTF">2026-02-17T05:05:00Z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5.0.2.0</vt:lpwstr>
      <vt:lpwstr>5.0.6.0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2026-02-17T05:05:00Z</vt:filetime>
  </property>
</Properties>
</file>