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20病院事業局\010県立病院課\002 経営戦略G\100 決算\01 決算統計\経営比較分析表\R元\"/>
    </mc:Choice>
  </mc:AlternateContent>
  <workbookProtection workbookAlgorithmName="SHA-512" workbookHashValue="2LZrHuExsAsH2n5D+m2k4YWksbcLuvv72VQ/o9cf3Xa2SBrtQPHf1mZkp0w9bTkOkU+3JRswWhGQVdglaAUHKg==" workbookSaltValue="U2ColChb3wmNzkMSyqeWDQ==" workbookSpinCount="100000" lockStructure="1"/>
  <bookViews>
    <workbookView xWindow="0" yWindow="0" windowWidth="19200" windowHeight="7320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KC78" i="4" s="1"/>
  <c r="EW7" i="5"/>
  <c r="EV7" i="5"/>
  <c r="EU7" i="5"/>
  <c r="KV80" i="4" s="1"/>
  <c r="ET7" i="5"/>
  <c r="ES7" i="5"/>
  <c r="ER7" i="5"/>
  <c r="EQ7" i="5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DX7" i="5"/>
  <c r="DW7" i="5"/>
  <c r="DV7" i="5"/>
  <c r="DU7" i="5"/>
  <c r="BZ79" i="4" s="1"/>
  <c r="DT7" i="5"/>
  <c r="DS7" i="5"/>
  <c r="DR7" i="5"/>
  <c r="DP7" i="5"/>
  <c r="MN56" i="4" s="1"/>
  <c r="DO7" i="5"/>
  <c r="DN7" i="5"/>
  <c r="DM7" i="5"/>
  <c r="DL7" i="5"/>
  <c r="KF56" i="4" s="1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BI55" i="4" s="1"/>
  <c r="CB7" i="5"/>
  <c r="CA7" i="5"/>
  <c r="BZ7" i="5"/>
  <c r="BX7" i="5"/>
  <c r="MN34" i="4" s="1"/>
  <c r="BW7" i="5"/>
  <c r="BV7" i="5"/>
  <c r="BU7" i="5"/>
  <c r="BT7" i="5"/>
  <c r="KF34" i="4" s="1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DS33" i="4" s="1"/>
  <c r="AS7" i="5"/>
  <c r="AQ7" i="5"/>
  <c r="AP7" i="5"/>
  <c r="AO7" i="5"/>
  <c r="AT34" i="4" s="1"/>
  <c r="AN7" i="5"/>
  <c r="AM7" i="5"/>
  <c r="AL7" i="5"/>
  <c r="AK7" i="5"/>
  <c r="BI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KC80" i="4"/>
  <c r="JJ80" i="4"/>
  <c r="GT80" i="4"/>
  <c r="GA80" i="4"/>
  <c r="FH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EO79" i="4"/>
  <c r="CS79" i="4"/>
  <c r="BG79" i="4"/>
  <c r="AN79" i="4"/>
  <c r="U79" i="4"/>
  <c r="LY56" i="4"/>
  <c r="LJ56" i="4"/>
  <c r="KU56" i="4"/>
  <c r="IZ56" i="4"/>
  <c r="IK56" i="4"/>
  <c r="HV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U55" i="4"/>
  <c r="KF55" i="4"/>
  <c r="IZ55" i="4"/>
  <c r="HV55" i="4"/>
  <c r="HG55" i="4"/>
  <c r="GR55" i="4"/>
  <c r="FL55" i="4"/>
  <c r="EW55" i="4"/>
  <c r="EH55" i="4"/>
  <c r="DD55" i="4"/>
  <c r="BX55" i="4"/>
  <c r="AT55" i="4"/>
  <c r="AE55" i="4"/>
  <c r="P55" i="4"/>
  <c r="KU54" i="4"/>
  <c r="LY34" i="4"/>
  <c r="LJ34" i="4"/>
  <c r="KU34" i="4"/>
  <c r="IZ34" i="4"/>
  <c r="IK34" i="4"/>
  <c r="HV34" i="4"/>
  <c r="HG34" i="4"/>
  <c r="GR34" i="4"/>
  <c r="EW34" i="4"/>
  <c r="EH34" i="4"/>
  <c r="DS34" i="4"/>
  <c r="BX34" i="4"/>
  <c r="BI34" i="4"/>
  <c r="AE34" i="4"/>
  <c r="P34" i="4"/>
  <c r="MN33" i="4"/>
  <c r="LY33" i="4"/>
  <c r="LJ33" i="4"/>
  <c r="KU33" i="4"/>
  <c r="KF33" i="4"/>
  <c r="IZ33" i="4"/>
  <c r="HV33" i="4"/>
  <c r="HG33" i="4"/>
  <c r="GR33" i="4"/>
  <c r="FL33" i="4"/>
  <c r="EW33" i="4"/>
  <c r="EH33" i="4"/>
  <c r="DD33" i="4"/>
  <c r="BX33" i="4"/>
  <c r="AT33" i="4"/>
  <c r="AE33" i="4"/>
  <c r="P33" i="4"/>
  <c r="KU32" i="4"/>
  <c r="DS32" i="4"/>
  <c r="LP12" i="4"/>
  <c r="JW12" i="4"/>
  <c r="EG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6" i="4"/>
  <c r="MN54" i="4" l="1"/>
  <c r="MN32" i="4"/>
  <c r="BX32" i="4"/>
  <c r="MH78" i="4"/>
  <c r="IZ54" i="4"/>
  <c r="IZ32" i="4"/>
  <c r="CS78" i="4"/>
  <c r="BX54" i="4"/>
  <c r="HM78" i="4"/>
  <c r="FL54" i="4"/>
  <c r="FL32" i="4"/>
  <c r="AE32" i="4"/>
  <c r="AE54" i="4"/>
  <c r="AN78" i="4"/>
  <c r="D11" i="5"/>
  <c r="DS54" i="4"/>
  <c r="FH78" i="4"/>
  <c r="E11" i="5"/>
  <c r="HG32" i="4"/>
  <c r="HG54" i="4"/>
  <c r="B11" i="5"/>
  <c r="BZ78" i="4" l="1"/>
  <c r="BI54" i="4"/>
  <c r="BI32" i="4"/>
  <c r="GT78" i="4"/>
  <c r="LY54" i="4"/>
  <c r="LY32" i="4"/>
  <c r="EW32" i="4"/>
  <c r="LO78" i="4"/>
  <c r="IK54" i="4"/>
  <c r="IK32" i="4"/>
  <c r="EW54" i="4"/>
  <c r="GA78" i="4"/>
  <c r="EH54" i="4"/>
  <c r="EH32" i="4"/>
  <c r="HV32" i="4"/>
  <c r="BG78" i="4"/>
  <c r="AT54" i="4"/>
  <c r="AT32" i="4"/>
  <c r="HV54" i="4"/>
  <c r="LJ54" i="4"/>
  <c r="LJ32" i="4"/>
  <c r="KV78" i="4"/>
  <c r="KF54" i="4"/>
  <c r="KF32" i="4"/>
  <c r="JJ78" i="4"/>
  <c r="GR54" i="4"/>
  <c r="GR32" i="4"/>
  <c r="P54" i="4"/>
  <c r="P32" i="4"/>
  <c r="EO78" i="4"/>
  <c r="DD54" i="4"/>
  <c r="DD32" i="4"/>
  <c r="U78" i="4"/>
</calcChain>
</file>

<file path=xl/sharedStrings.xml><?xml version="1.0" encoding="utf-8"?>
<sst xmlns="http://schemas.openxmlformats.org/spreadsheetml/2006/main" count="321" uniqueCount="187">
  <si>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</si>
  <si>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</si>
  <si>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</si>
  <si>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</si>
  <si>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</si>
  <si>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</si>
  <si>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</si>
  <si>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</si>
  <si>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</si>
  <si>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</si>
  <si>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</si>
  <si>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</si>
  <si>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</si>
  <si>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</si>
  <si>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</si>
  <si>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</si>
  <si>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</si>
  <si>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</si>
  <si>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</si>
  <si>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</si>
  <si>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</si>
  <si>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</si>
  <si>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</si>
  <si>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</si>
  <si>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</si>
  <si>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</si>
  <si>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</si>
  <si>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</si>
  <si>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</si>
  <si>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</si>
  <si>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</si>
  <si>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</si>
  <si>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</si>
  <si>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</si>
  <si>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</si>
  <si>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</si>
  <si>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</si>
  <si>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</si>
  <si>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</si>
  <si>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</si>
  <si>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</si>
  <si>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</si>
  <si>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</si>
  <si>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</si>
  <si>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</si>
  <si>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</si>
  <si>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</si>
  <si>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</si>
  <si>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</si>
  <si>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</si>
  <si>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</si>
  <si>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</si>
  <si>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</si>
  <si>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</si>
  <si>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</si>
  <si>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</si>
  <si>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</si>
  <si>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</si>
  <si>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</si>
  <si>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</si>
  <si>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</si>
  <si>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</si>
  <si>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</si>
  <si>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</si>
  <si>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</si>
  <si>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</si>
  <si>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</si>
  <si>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</si>
  <si>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</si>
  <si>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</si>
  <si>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</si>
  <si>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</si>
  <si>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</si>
  <si>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</si>
  <si>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</si>
  <si>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</si>
  <si>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</si>
  <si>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</si>
  <si>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</si>
  <si>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</si>
  <si>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</si>
  <si>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</si>
  <si>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</si>
  <si>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</si>
  <si>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</si>
  <si>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</si>
  <si>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</si>
  <si>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</si>
  <si>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</si>
  <si>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</si>
  <si>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</si>
  <si>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</si>
  <si>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</si>
  <si>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</si>
  <si>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</si>
  <si>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</si>
  <si>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</si>
  <si>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</si>
  <si>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</si>
  <si>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</si>
  <si>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</si>
  <si>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</si>
  <si>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</si>
  <si>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</si>
  <si>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</si>
  <si>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</si>
  <si>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</si>
  <si>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</si>
  <si>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</si>
  <si>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</si>
  <si>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</si>
  <si>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</si>
  <si>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</si>
  <si>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</si>
  <si>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</si>
  <si>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</si>
  <si>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</si>
  <si>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</si>
  <si>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</si>
  <si>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</si>
  <si>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</si>
  <si>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</si>
  <si>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</si>
  <si>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</si>
  <si>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</si>
  <si>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</si>
  <si>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</si>
  <si>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</si>
  <si>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</si>
  <si>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</si>
  <si>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</si>
  <si>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</si>
  <si>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</si>
  <si>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</si>
  <si>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</si>
  <si>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</si>
  <si>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</si>
  <si>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</si>
  <si>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</si>
  <si>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</si>
  <si>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</si>
  <si>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</si>
  <si>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</si>
  <si>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</si>
  <si>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</si>
  <si>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</si>
  <si>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</si>
  <si>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</si>
  <si>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</si>
  <si>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</si>
  <si>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</si>
  <si>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</si>
  <si>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</si>
  <si>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</si>
  <si>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</si>
  <si>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</si>
  <si>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</si>
  <si>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</si>
  <si>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</si>
  <si>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</si>
  <si>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</si>
  <si>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</si>
  <si>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</si>
  <si>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</si>
  <si>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</si>
  <si>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広島県</t>
  </si>
  <si>
    <t>県立広島病院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</si>
  <si>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</si>
  <si>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</si>
  <si>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</si>
  <si>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</si>
  <si>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</si>
  <si>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</si>
  <si>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</si>
  <si>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</si>
  <si>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</si>
  <si>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</si>
  <si>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</si>
  <si>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</si>
  <si>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</si>
  <si>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</si>
  <si>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</si>
  <si>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</si>
  <si>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・また，臨床研修指定病院としての医師育成や，看護師等全職種での研修・学生実習の受け入れなど，県内の医療水準の向上に寄与している。</t>
    <phoneticPr fontId="5"/>
  </si>
  <si>
    <t>・減価償却率は全国平均を上回って推移しており，器械備品については老朽化が進んでいる。
・県の基幹病院として，政策医療をはじめ，高度急性期病院の役割を発揮するため，高額医療機器の整備を行っており，１床当り有形固定資産は全国平均を上回っている。</t>
    <rPh sb="23" eb="25">
      <t>キカイ</t>
    </rPh>
    <rPh sb="69" eb="71">
      <t>ビョウイン</t>
    </rPh>
    <phoneticPr fontId="5"/>
  </si>
  <si>
    <t>・経常収支比率は継続して100％前後を推移しており，医業収支比率も，全国平均を上回る水準で推移している。
・累積欠損金については，全国平均を大きく上回っているが，これは，企業債の元金償還に対する一般会計繰入金が全額自己資本金（繰入資本金）として計上されていたためである。
・職員給与費対医業収益比率は，全国平均を下回っているが，依然として類似病院平均を上回っているため，病床数に見合った職員配置となっているか検証し，引き続き職員の適正配置等に努める。</t>
    <rPh sb="16" eb="18">
      <t>ゼンゴ</t>
    </rPh>
    <rPh sb="19" eb="21">
      <t>スイイ</t>
    </rPh>
    <rPh sb="153" eb="155">
      <t>ゼンコク</t>
    </rPh>
    <rPh sb="155" eb="157">
      <t>ヘイキン</t>
    </rPh>
    <rPh sb="158" eb="160">
      <t>シタマワ</t>
    </rPh>
    <phoneticPr fontId="5"/>
  </si>
  <si>
    <t>・コロナ禍により厳しい経営環境となることが見込まれることから，更なる収支の改善や経営力の強化に取り組んでいく必要がある。</t>
    <rPh sb="4" eb="5">
      <t>ワザワイ</t>
    </rPh>
    <rPh sb="8" eb="9">
      <t>キビ</t>
    </rPh>
    <rPh sb="11" eb="13">
      <t>ケイエイ</t>
    </rPh>
    <rPh sb="13" eb="15">
      <t>カンキョウ</t>
    </rPh>
    <rPh sb="21" eb="23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</si>
</sst>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84.6</c:v>
                </c:pt>
                <c:pt idx="1">
                  <c:v>85.9</c:v>
                </c:pt>
                <c:pt idx="2">
                  <c:v>85.1</c:v>
                </c:pt>
                <c:pt idx="3">
                  <c:v>78.099999999999994</c:v>
                </c:pt>
                <c:pt idx="4">
                  <c:v>77.3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9F-40A0-943B-A5B97F77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227648"/>
        <c:axId val="36122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79.5</c:v>
                </c:pt>
                <c:pt idx="2">
                  <c:v>79.900000000000006</c:v>
                </c:pt>
                <c:pt idx="3">
                  <c:v>80.2</c:v>
                </c:pt>
                <c:pt idx="4">
                  <c:v>79.8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9F-40A0-943B-A5B97F77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227648"/>
        <c:axId val="361228032"/>
      </c:lineChart>
      <c:catAx>
        <c:axId val="361227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61228032"/>
        <c:crosses val="autoZero"/>
        <c:auto val="1"/>
        <c:lblAlgn val="ctr"/>
        <c:lblOffset val="100"/>
        <c:noMultiLvlLbl val="1"/>
      </c:catAx>
      <c:valAx>
        <c:axId val="36122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1227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17293</c:v>
                </c:pt>
                <c:pt idx="1">
                  <c:v>18756</c:v>
                </c:pt>
                <c:pt idx="2">
                  <c:v>19943</c:v>
                </c:pt>
                <c:pt idx="3">
                  <c:v>21285</c:v>
                </c:pt>
                <c:pt idx="4">
                  <c:v>23156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73-4610-BA83-CCEB6906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603696"/>
        <c:axId val="482602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16993</c:v>
                </c:pt>
                <c:pt idx="1">
                  <c:v>17680</c:v>
                </c:pt>
                <c:pt idx="2">
                  <c:v>18393</c:v>
                </c:pt>
                <c:pt idx="3">
                  <c:v>19207</c:v>
                </c:pt>
                <c:pt idx="4">
                  <c:v>20687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73-4610-BA83-CCEB6906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603696"/>
        <c:axId val="482602520"/>
      </c:lineChart>
      <c:catAx>
        <c:axId val="48260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602520"/>
        <c:crosses val="autoZero"/>
        <c:auto val="1"/>
        <c:lblAlgn val="ctr"/>
        <c:lblOffset val="100"/>
        <c:noMultiLvlLbl val="1"/>
      </c:catAx>
      <c:valAx>
        <c:axId val="482602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2603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67152</c:v>
                </c:pt>
                <c:pt idx="1">
                  <c:v>68521</c:v>
                </c:pt>
                <c:pt idx="2">
                  <c:v>71965</c:v>
                </c:pt>
                <c:pt idx="3">
                  <c:v>76739</c:v>
                </c:pt>
                <c:pt idx="4">
                  <c:v>78960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AC-4AB1-9CBD-BF6544F6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602912"/>
        <c:axId val="482603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62913</c:v>
                </c:pt>
                <c:pt idx="1">
                  <c:v>64765</c:v>
                </c:pt>
                <c:pt idx="2">
                  <c:v>66228</c:v>
                </c:pt>
                <c:pt idx="3">
                  <c:v>68751</c:v>
                </c:pt>
                <c:pt idx="4">
                  <c:v>70630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AC-4AB1-9CBD-BF6544F6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602912"/>
        <c:axId val="482603304"/>
      </c:lineChart>
      <c:catAx>
        <c:axId val="482602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603304"/>
        <c:crosses val="autoZero"/>
        <c:auto val="1"/>
        <c:lblAlgn val="ctr"/>
        <c:lblOffset val="100"/>
        <c:noMultiLvlLbl val="1"/>
      </c:catAx>
      <c:valAx>
        <c:axId val="482603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2602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105.3</c:v>
                </c:pt>
                <c:pt idx="1">
                  <c:v>104.7</c:v>
                </c:pt>
                <c:pt idx="2">
                  <c:v>103</c:v>
                </c:pt>
                <c:pt idx="3">
                  <c:v>106.7</c:v>
                </c:pt>
                <c:pt idx="4">
                  <c:v>105.1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99-4E54-A775-FBFBC115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949128"/>
        <c:axId val="481949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33.9</c:v>
                </c:pt>
                <c:pt idx="2">
                  <c:v>34.9</c:v>
                </c:pt>
                <c:pt idx="3">
                  <c:v>32.6</c:v>
                </c:pt>
                <c:pt idx="4">
                  <c:v>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99-4E54-A775-FBFBC115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949128"/>
        <c:axId val="481949512"/>
      </c:lineChart>
      <c:catAx>
        <c:axId val="481949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1949512"/>
        <c:crosses val="autoZero"/>
        <c:auto val="1"/>
        <c:lblAlgn val="ctr"/>
        <c:lblOffset val="100"/>
        <c:noMultiLvlLbl val="1"/>
      </c:catAx>
      <c:valAx>
        <c:axId val="481949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1949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97.7</c:v>
                </c:pt>
                <c:pt idx="1">
                  <c:v>98.3</c:v>
                </c:pt>
                <c:pt idx="2">
                  <c:v>99.3</c:v>
                </c:pt>
                <c:pt idx="3">
                  <c:v>97.7</c:v>
                </c:pt>
                <c:pt idx="4">
                  <c:v>97.8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E8-4059-8880-53B223C7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52384"/>
        <c:axId val="48205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93.6</c:v>
                </c:pt>
                <c:pt idx="2">
                  <c:v>94</c:v>
                </c:pt>
                <c:pt idx="3">
                  <c:v>94.1</c:v>
                </c:pt>
                <c:pt idx="4">
                  <c:v>93.7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E8-4059-8880-53B223C7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52384"/>
        <c:axId val="482052768"/>
      </c:lineChart>
      <c:catAx>
        <c:axId val="482052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052768"/>
        <c:crosses val="autoZero"/>
        <c:auto val="1"/>
        <c:lblAlgn val="ctr"/>
        <c:lblOffset val="100"/>
        <c:noMultiLvlLbl val="1"/>
      </c:catAx>
      <c:valAx>
        <c:axId val="48205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052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101.3</c:v>
                </c:pt>
                <c:pt idx="2">
                  <c:v>102.1</c:v>
                </c:pt>
                <c:pt idx="3">
                  <c:v>101.3</c:v>
                </c:pt>
                <c:pt idx="4">
                  <c:v>99.5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2-42C4-8B85-E8BED9E0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71992"/>
        <c:axId val="48263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100.3</c:v>
                </c:pt>
                <c:pt idx="1">
                  <c:v>99.8</c:v>
                </c:pt>
                <c:pt idx="2">
                  <c:v>100.1</c:v>
                </c:pt>
                <c:pt idx="3">
                  <c:v>100</c:v>
                </c:pt>
                <c:pt idx="4">
                  <c:v>99.2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42-42C4-8B85-E8BED9E0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71992"/>
        <c:axId val="482631264"/>
      </c:lineChart>
      <c:catAx>
        <c:axId val="482071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631264"/>
        <c:crosses val="autoZero"/>
        <c:auto val="1"/>
        <c:lblAlgn val="ctr"/>
        <c:lblOffset val="100"/>
        <c:noMultiLvlLbl val="1"/>
      </c:catAx>
      <c:valAx>
        <c:axId val="48263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82071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66.900000000000006</c:v>
                </c:pt>
                <c:pt idx="2">
                  <c:v>66.400000000000006</c:v>
                </c:pt>
                <c:pt idx="3">
                  <c:v>68.3</c:v>
                </c:pt>
                <c:pt idx="4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C6-4673-87CA-EB68632DC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65104"/>
        <c:axId val="48265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51.3</c:v>
                </c:pt>
                <c:pt idx="1">
                  <c:v>51.2</c:v>
                </c:pt>
                <c:pt idx="2">
                  <c:v>52</c:v>
                </c:pt>
                <c:pt idx="3">
                  <c:v>52.5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C6-4673-87CA-EB68632DC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65104"/>
        <c:axId val="482658640"/>
      </c:lineChart>
      <c:catAx>
        <c:axId val="482065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658640"/>
        <c:crosses val="autoZero"/>
        <c:auto val="1"/>
        <c:lblAlgn val="ctr"/>
        <c:lblOffset val="100"/>
        <c:noMultiLvlLbl val="1"/>
      </c:catAx>
      <c:valAx>
        <c:axId val="48265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065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72.099999999999994</c:v>
                </c:pt>
                <c:pt idx="1">
                  <c:v>74</c:v>
                </c:pt>
                <c:pt idx="2">
                  <c:v>66.900000000000006</c:v>
                </c:pt>
                <c:pt idx="3">
                  <c:v>70.400000000000006</c:v>
                </c:pt>
                <c:pt idx="4">
                  <c:v>72.400000000000006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9-4467-9B9B-64C696CE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12592"/>
        <c:axId val="48241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64.099999999999994</c:v>
                </c:pt>
                <c:pt idx="1">
                  <c:v>64.3</c:v>
                </c:pt>
                <c:pt idx="2">
                  <c:v>66</c:v>
                </c:pt>
                <c:pt idx="3">
                  <c:v>67.099999999999994</c:v>
                </c:pt>
                <c:pt idx="4">
                  <c:v>67.900000000000006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89-4467-9B9B-64C696CE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12592"/>
        <c:axId val="482413376"/>
      </c:lineChart>
      <c:catAx>
        <c:axId val="482412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413376"/>
        <c:crosses val="autoZero"/>
        <c:auto val="1"/>
        <c:lblAlgn val="ctr"/>
        <c:lblOffset val="100"/>
        <c:noMultiLvlLbl val="1"/>
      </c:catAx>
      <c:valAx>
        <c:axId val="48241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412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61068436</c:v>
                </c:pt>
                <c:pt idx="1">
                  <c:v>61380551</c:v>
                </c:pt>
                <c:pt idx="2">
                  <c:v>62934621</c:v>
                </c:pt>
                <c:pt idx="3">
                  <c:v>63538413</c:v>
                </c:pt>
                <c:pt idx="4">
                  <c:v>63431244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7F-43F1-9424-9D8594DA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11024"/>
        <c:axId val="482412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51238617</c:v>
                </c:pt>
                <c:pt idx="1">
                  <c:v>51669762</c:v>
                </c:pt>
                <c:pt idx="2">
                  <c:v>53351028</c:v>
                </c:pt>
                <c:pt idx="3">
                  <c:v>55620962</c:v>
                </c:pt>
                <c:pt idx="4">
                  <c:v>57155394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7F-43F1-9424-9D8594DA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11024"/>
        <c:axId val="482412984"/>
      </c:lineChart>
      <c:catAx>
        <c:axId val="48241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412984"/>
        <c:crosses val="autoZero"/>
        <c:auto val="1"/>
        <c:lblAlgn val="ctr"/>
        <c:lblOffset val="100"/>
        <c:noMultiLvlLbl val="1"/>
      </c:catAx>
      <c:valAx>
        <c:axId val="482412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2411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27.7</c:v>
                </c:pt>
                <c:pt idx="1">
                  <c:v>28.1</c:v>
                </c:pt>
                <c:pt idx="2">
                  <c:v>29.2</c:v>
                </c:pt>
                <c:pt idx="3">
                  <c:v>29.6</c:v>
                </c:pt>
                <c:pt idx="4">
                  <c:v>31.3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5B-442C-8A68-9660E947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11416"/>
        <c:axId val="482410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27.4</c:v>
                </c:pt>
                <c:pt idx="2">
                  <c:v>27.8</c:v>
                </c:pt>
                <c:pt idx="3">
                  <c:v>28.1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5B-442C-8A68-9660E947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11416"/>
        <c:axId val="482410632"/>
      </c:lineChart>
      <c:catAx>
        <c:axId val="482411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410632"/>
        <c:crosses val="autoZero"/>
        <c:auto val="1"/>
        <c:lblAlgn val="ctr"/>
        <c:lblOffset val="100"/>
        <c:noMultiLvlLbl val="1"/>
      </c:catAx>
      <c:valAx>
        <c:axId val="482410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411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56.4</c:v>
                </c:pt>
                <c:pt idx="1">
                  <c:v>55.6</c:v>
                </c:pt>
                <c:pt idx="2">
                  <c:v>53.9</c:v>
                </c:pt>
                <c:pt idx="3">
                  <c:v>54.2</c:v>
                </c:pt>
                <c:pt idx="4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D9-4CE6-BCCD-3E99F4D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11808"/>
        <c:axId val="48260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49.2</c:v>
                </c:pt>
                <c:pt idx="2">
                  <c:v>48.7</c:v>
                </c:pt>
                <c:pt idx="3">
                  <c:v>48.3</c:v>
                </c:pt>
                <c:pt idx="4">
                  <c:v>47.7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D9-4CE6-BCCD-3E99F4D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11808"/>
        <c:axId val="482602128"/>
      </c:lineChart>
      <c:catAx>
        <c:axId val="482411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2602128"/>
        <c:crosses val="autoZero"/>
        <c:auto val="1"/>
        <c:lblAlgn val="ctr"/>
        <c:lblOffset val="100"/>
        <c:noMultiLvlLbl val="1"/>
      </c:catAx>
      <c:valAx>
        <c:axId val="48260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411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Normal="100" zoomScaleSheetLayoutView="70" workbookViewId="0">
      <selection activeCell="NJ70" sqref="NJ70:NX84"/>
    </sheetView>
  </sheetViews>
  <sheetFormatPr defaultColWidth="2.6328125" defaultRowHeight="13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3" customWidth="1"/>
    <col min="393" max="393" width="2.63281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広島県　県立広島病院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学術・研究機関出身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650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へ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>
        <f>データ!AB6</f>
        <v>50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700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2826858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68179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602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602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183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100.4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101.3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102.1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101.3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99.5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97.7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98.3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99.3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97.7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97.8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105.3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104.7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103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106.7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105.1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84.6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85.9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85.1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78.099999999999994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77.3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100.3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99.8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100.1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100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99.2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94.4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93.6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94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94.1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93.7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36.799999999999997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33.9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34.9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32.6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27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80.7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79.5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79.900000000000006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80.2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79.8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185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20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184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67152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68521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71965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76739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78960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17293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18756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19943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21285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23156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56.4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55.6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53.9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54.2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52.6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27.7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28.1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29.2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29.6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31.3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62913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64765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66228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68751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70630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16993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17680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18393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19207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20687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48.5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49.2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48.7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48.3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47.7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27.5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27.4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27.8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28.1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29.2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186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65.400000000000006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66.900000000000006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66.400000000000006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68.3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70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72.099999999999994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74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66.900000000000006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70.400000000000006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72.400000000000006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61068436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61380551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62934621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63538413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63431244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51.3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51.2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52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52.5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52.5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64.099999999999994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64.3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66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67.099999999999994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67.900000000000006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51238617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51669762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53351028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55620962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57155394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93</v>
      </c>
      <c r="L89" s="45" t="s">
        <v>94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KfZRyR47ED936hLTdG17ep+nFwVpE8C3yMdWNQs+fsYpFYirQUKJyQPpJp2Fc057OzJWtbHNyFfzQNgVNNNhhg==" saltValue="Hvdv6Fvz9i8IoDLX3b2DHA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"/>
  <cols>
    <col min="1" max="1" width="14.6328125" customWidth="1"/>
    <col min="2" max="7" width="11.90625" customWidth="1"/>
    <col min="8" max="10" width="15.90625" bestFit="1" customWidth="1"/>
    <col min="11" max="153" width="11.90625" customWidth="1"/>
    <col min="154" max="154" width="10.90625" customWidth="1"/>
  </cols>
  <sheetData>
    <row r="1" spans="1:154">
      <c r="A1" t="s">
        <v>95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96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97</v>
      </c>
      <c r="B3" s="49" t="s">
        <v>98</v>
      </c>
      <c r="C3" s="49" t="s">
        <v>99</v>
      </c>
      <c r="D3" s="49" t="s">
        <v>100</v>
      </c>
      <c r="E3" s="49" t="s">
        <v>101</v>
      </c>
      <c r="F3" s="49" t="s">
        <v>102</v>
      </c>
      <c r="G3" s="49" t="s">
        <v>103</v>
      </c>
      <c r="H3" s="50" t="s">
        <v>104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105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81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106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107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108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109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110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111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112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113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114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115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116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117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>
      <c r="A5" s="48" t="s">
        <v>118</v>
      </c>
      <c r="B5" s="61"/>
      <c r="C5" s="61"/>
      <c r="D5" s="61"/>
      <c r="E5" s="61"/>
      <c r="F5" s="61"/>
      <c r="G5" s="61"/>
      <c r="H5" s="62" t="s">
        <v>119</v>
      </c>
      <c r="I5" s="62" t="s">
        <v>120</v>
      </c>
      <c r="J5" s="62" t="s">
        <v>121</v>
      </c>
      <c r="K5" s="62" t="s">
        <v>1</v>
      </c>
      <c r="L5" s="62" t="s">
        <v>2</v>
      </c>
      <c r="M5" s="62" t="s">
        <v>3</v>
      </c>
      <c r="N5" s="62" t="s">
        <v>122</v>
      </c>
      <c r="O5" s="62" t="s">
        <v>5</v>
      </c>
      <c r="P5" s="62" t="s">
        <v>123</v>
      </c>
      <c r="Q5" s="62" t="s">
        <v>124</v>
      </c>
      <c r="R5" s="62" t="s">
        <v>125</v>
      </c>
      <c r="S5" s="62" t="s">
        <v>126</v>
      </c>
      <c r="T5" s="62" t="s">
        <v>127</v>
      </c>
      <c r="U5" s="62" t="s">
        <v>128</v>
      </c>
      <c r="V5" s="62" t="s">
        <v>129</v>
      </c>
      <c r="W5" s="62" t="s">
        <v>130</v>
      </c>
      <c r="X5" s="62" t="s">
        <v>131</v>
      </c>
      <c r="Y5" s="62" t="s">
        <v>132</v>
      </c>
      <c r="Z5" s="62" t="s">
        <v>133</v>
      </c>
      <c r="AA5" s="62" t="s">
        <v>134</v>
      </c>
      <c r="AB5" s="62" t="s">
        <v>135</v>
      </c>
      <c r="AC5" s="62" t="s">
        <v>136</v>
      </c>
      <c r="AD5" s="62" t="s">
        <v>137</v>
      </c>
      <c r="AE5" s="62" t="s">
        <v>138</v>
      </c>
      <c r="AF5" s="62" t="s">
        <v>139</v>
      </c>
      <c r="AG5" s="62" t="s">
        <v>140</v>
      </c>
      <c r="AH5" s="62" t="s">
        <v>141</v>
      </c>
      <c r="AI5" s="62" t="s">
        <v>142</v>
      </c>
      <c r="AJ5" s="62" t="s">
        <v>143</v>
      </c>
      <c r="AK5" s="62" t="s">
        <v>144</v>
      </c>
      <c r="AL5" s="62" t="s">
        <v>145</v>
      </c>
      <c r="AM5" s="62" t="s">
        <v>146</v>
      </c>
      <c r="AN5" s="62" t="s">
        <v>147</v>
      </c>
      <c r="AO5" s="62" t="s">
        <v>148</v>
      </c>
      <c r="AP5" s="62" t="s">
        <v>149</v>
      </c>
      <c r="AQ5" s="62" t="s">
        <v>150</v>
      </c>
      <c r="AR5" s="62" t="s">
        <v>151</v>
      </c>
      <c r="AS5" s="62" t="s">
        <v>152</v>
      </c>
      <c r="AT5" s="62" t="s">
        <v>153</v>
      </c>
      <c r="AU5" s="62" t="s">
        <v>143</v>
      </c>
      <c r="AV5" s="62" t="s">
        <v>154</v>
      </c>
      <c r="AW5" s="62" t="s">
        <v>155</v>
      </c>
      <c r="AX5" s="62" t="s">
        <v>146</v>
      </c>
      <c r="AY5" s="62" t="s">
        <v>147</v>
      </c>
      <c r="AZ5" s="62" t="s">
        <v>148</v>
      </c>
      <c r="BA5" s="62" t="s">
        <v>149</v>
      </c>
      <c r="BB5" s="62" t="s">
        <v>150</v>
      </c>
      <c r="BC5" s="62" t="s">
        <v>151</v>
      </c>
      <c r="BD5" s="62" t="s">
        <v>152</v>
      </c>
      <c r="BE5" s="62" t="s">
        <v>156</v>
      </c>
      <c r="BF5" s="62" t="s">
        <v>143</v>
      </c>
      <c r="BG5" s="62" t="s">
        <v>144</v>
      </c>
      <c r="BH5" s="62" t="s">
        <v>155</v>
      </c>
      <c r="BI5" s="62" t="s">
        <v>146</v>
      </c>
      <c r="BJ5" s="62" t="s">
        <v>147</v>
      </c>
      <c r="BK5" s="62" t="s">
        <v>148</v>
      </c>
      <c r="BL5" s="62" t="s">
        <v>149</v>
      </c>
      <c r="BM5" s="62" t="s">
        <v>150</v>
      </c>
      <c r="BN5" s="62" t="s">
        <v>151</v>
      </c>
      <c r="BO5" s="62" t="s">
        <v>157</v>
      </c>
      <c r="BP5" s="62" t="s">
        <v>156</v>
      </c>
      <c r="BQ5" s="62" t="s">
        <v>143</v>
      </c>
      <c r="BR5" s="62" t="s">
        <v>144</v>
      </c>
      <c r="BS5" s="62" t="s">
        <v>155</v>
      </c>
      <c r="BT5" s="62" t="s">
        <v>146</v>
      </c>
      <c r="BU5" s="62" t="s">
        <v>147</v>
      </c>
      <c r="BV5" s="62" t="s">
        <v>148</v>
      </c>
      <c r="BW5" s="62" t="s">
        <v>149</v>
      </c>
      <c r="BX5" s="62" t="s">
        <v>150</v>
      </c>
      <c r="BY5" s="62" t="s">
        <v>151</v>
      </c>
      <c r="BZ5" s="62" t="s">
        <v>152</v>
      </c>
      <c r="CA5" s="62" t="s">
        <v>142</v>
      </c>
      <c r="CB5" s="62" t="s">
        <v>143</v>
      </c>
      <c r="CC5" s="62" t="s">
        <v>158</v>
      </c>
      <c r="CD5" s="62" t="s">
        <v>155</v>
      </c>
      <c r="CE5" s="62" t="s">
        <v>146</v>
      </c>
      <c r="CF5" s="62" t="s">
        <v>147</v>
      </c>
      <c r="CG5" s="62" t="s">
        <v>148</v>
      </c>
      <c r="CH5" s="62" t="s">
        <v>149</v>
      </c>
      <c r="CI5" s="62" t="s">
        <v>150</v>
      </c>
      <c r="CJ5" s="62" t="s">
        <v>151</v>
      </c>
      <c r="CK5" s="62" t="s">
        <v>152</v>
      </c>
      <c r="CL5" s="62" t="s">
        <v>156</v>
      </c>
      <c r="CM5" s="62" t="s">
        <v>143</v>
      </c>
      <c r="CN5" s="62" t="s">
        <v>159</v>
      </c>
      <c r="CO5" s="62" t="s">
        <v>155</v>
      </c>
      <c r="CP5" s="62" t="s">
        <v>146</v>
      </c>
      <c r="CQ5" s="62" t="s">
        <v>147</v>
      </c>
      <c r="CR5" s="62" t="s">
        <v>148</v>
      </c>
      <c r="CS5" s="62" t="s">
        <v>149</v>
      </c>
      <c r="CT5" s="62" t="s">
        <v>150</v>
      </c>
      <c r="CU5" s="62" t="s">
        <v>151</v>
      </c>
      <c r="CV5" s="62" t="s">
        <v>152</v>
      </c>
      <c r="CW5" s="62" t="s">
        <v>153</v>
      </c>
      <c r="CX5" s="62" t="s">
        <v>143</v>
      </c>
      <c r="CY5" s="62" t="s">
        <v>159</v>
      </c>
      <c r="CZ5" s="62" t="s">
        <v>155</v>
      </c>
      <c r="DA5" s="62" t="s">
        <v>146</v>
      </c>
      <c r="DB5" s="62" t="s">
        <v>147</v>
      </c>
      <c r="DC5" s="62" t="s">
        <v>148</v>
      </c>
      <c r="DD5" s="62" t="s">
        <v>149</v>
      </c>
      <c r="DE5" s="62" t="s">
        <v>150</v>
      </c>
      <c r="DF5" s="62" t="s">
        <v>151</v>
      </c>
      <c r="DG5" s="62" t="s">
        <v>152</v>
      </c>
      <c r="DH5" s="62" t="s">
        <v>156</v>
      </c>
      <c r="DI5" s="62" t="s">
        <v>143</v>
      </c>
      <c r="DJ5" s="62" t="s">
        <v>144</v>
      </c>
      <c r="DK5" s="62" t="s">
        <v>145</v>
      </c>
      <c r="DL5" s="62" t="s">
        <v>146</v>
      </c>
      <c r="DM5" s="62" t="s">
        <v>147</v>
      </c>
      <c r="DN5" s="62" t="s">
        <v>148</v>
      </c>
      <c r="DO5" s="62" t="s">
        <v>149</v>
      </c>
      <c r="DP5" s="62" t="s">
        <v>150</v>
      </c>
      <c r="DQ5" s="62" t="s">
        <v>151</v>
      </c>
      <c r="DR5" s="62" t="s">
        <v>152</v>
      </c>
      <c r="DS5" s="62" t="s">
        <v>156</v>
      </c>
      <c r="DT5" s="62" t="s">
        <v>143</v>
      </c>
      <c r="DU5" s="62" t="s">
        <v>144</v>
      </c>
      <c r="DV5" s="62" t="s">
        <v>160</v>
      </c>
      <c r="DW5" s="62" t="s">
        <v>146</v>
      </c>
      <c r="DX5" s="62" t="s">
        <v>147</v>
      </c>
      <c r="DY5" s="62" t="s">
        <v>148</v>
      </c>
      <c r="DZ5" s="62" t="s">
        <v>149</v>
      </c>
      <c r="EA5" s="62" t="s">
        <v>150</v>
      </c>
      <c r="EB5" s="62" t="s">
        <v>151</v>
      </c>
      <c r="EC5" s="62" t="s">
        <v>157</v>
      </c>
      <c r="ED5" s="62" t="s">
        <v>142</v>
      </c>
      <c r="EE5" s="62" t="s">
        <v>143</v>
      </c>
      <c r="EF5" s="62" t="s">
        <v>144</v>
      </c>
      <c r="EG5" s="62" t="s">
        <v>155</v>
      </c>
      <c r="EH5" s="62" t="s">
        <v>146</v>
      </c>
      <c r="EI5" s="62" t="s">
        <v>147</v>
      </c>
      <c r="EJ5" s="62" t="s">
        <v>148</v>
      </c>
      <c r="EK5" s="62" t="s">
        <v>149</v>
      </c>
      <c r="EL5" s="62" t="s">
        <v>150</v>
      </c>
      <c r="EM5" s="62" t="s">
        <v>161</v>
      </c>
      <c r="EN5" s="62" t="s">
        <v>152</v>
      </c>
      <c r="EO5" s="62" t="s">
        <v>156</v>
      </c>
      <c r="EP5" s="62" t="s">
        <v>162</v>
      </c>
      <c r="EQ5" s="62" t="s">
        <v>154</v>
      </c>
      <c r="ER5" s="62" t="s">
        <v>145</v>
      </c>
      <c r="ES5" s="62" t="s">
        <v>146</v>
      </c>
      <c r="ET5" s="62" t="s">
        <v>147</v>
      </c>
      <c r="EU5" s="62" t="s">
        <v>148</v>
      </c>
      <c r="EV5" s="62" t="s">
        <v>149</v>
      </c>
      <c r="EW5" s="62" t="s">
        <v>150</v>
      </c>
      <c r="EX5" s="62" t="s">
        <v>151</v>
      </c>
    </row>
    <row r="6" spans="1:154" s="67" customFormat="1">
      <c r="A6" s="48" t="s">
        <v>163</v>
      </c>
      <c r="B6" s="63">
        <f>B8</f>
        <v>2019</v>
      </c>
      <c r="C6" s="63">
        <f t="shared" ref="C6:M6" si="2">C8</f>
        <v>340006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5" t="str">
        <f>IF(H8&lt;&gt;I8,H8,"")&amp;IF(I8&lt;&gt;J8,I8,"")&amp;"　"&amp;J8</f>
        <v>広島県　県立広島病院</v>
      </c>
      <c r="I6" s="156"/>
      <c r="J6" s="157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学術・研究機関出身</v>
      </c>
      <c r="P6" s="63" t="str">
        <f>P8</f>
        <v>直営</v>
      </c>
      <c r="Q6" s="64">
        <f t="shared" ref="Q6:AG6" si="3">Q8</f>
        <v>34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へ 災 地 輪</v>
      </c>
      <c r="U6" s="64">
        <f>U8</f>
        <v>2826858</v>
      </c>
      <c r="V6" s="64">
        <f>V8</f>
        <v>68179</v>
      </c>
      <c r="W6" s="63" t="str">
        <f>W8</f>
        <v>非該当</v>
      </c>
      <c r="X6" s="63" t="str">
        <f t="shared" si="3"/>
        <v>７：１</v>
      </c>
      <c r="Y6" s="64">
        <f t="shared" si="3"/>
        <v>650</v>
      </c>
      <c r="Z6" s="64" t="str">
        <f t="shared" si="3"/>
        <v>-</v>
      </c>
      <c r="AA6" s="64" t="str">
        <f t="shared" si="3"/>
        <v>-</v>
      </c>
      <c r="AB6" s="64">
        <f t="shared" si="3"/>
        <v>50</v>
      </c>
      <c r="AC6" s="64" t="str">
        <f t="shared" si="3"/>
        <v>-</v>
      </c>
      <c r="AD6" s="64">
        <f t="shared" si="3"/>
        <v>700</v>
      </c>
      <c r="AE6" s="64">
        <f t="shared" si="3"/>
        <v>602</v>
      </c>
      <c r="AF6" s="64" t="str">
        <f t="shared" si="3"/>
        <v>-</v>
      </c>
      <c r="AG6" s="64">
        <f t="shared" si="3"/>
        <v>602</v>
      </c>
      <c r="AH6" s="65">
        <f>IF(AH8="-",NA(),AH8)</f>
        <v>100.4</v>
      </c>
      <c r="AI6" s="65">
        <f t="shared" ref="AI6:AQ6" si="4">IF(AI8="-",NA(),AI8)</f>
        <v>101.3</v>
      </c>
      <c r="AJ6" s="65">
        <f t="shared" si="4"/>
        <v>102.1</v>
      </c>
      <c r="AK6" s="65">
        <f t="shared" si="4"/>
        <v>101.3</v>
      </c>
      <c r="AL6" s="65">
        <f t="shared" si="4"/>
        <v>99.5</v>
      </c>
      <c r="AM6" s="65">
        <f t="shared" si="4"/>
        <v>100.3</v>
      </c>
      <c r="AN6" s="65">
        <f t="shared" si="4"/>
        <v>99.8</v>
      </c>
      <c r="AO6" s="65">
        <f t="shared" si="4"/>
        <v>100.1</v>
      </c>
      <c r="AP6" s="65">
        <f t="shared" si="4"/>
        <v>100</v>
      </c>
      <c r="AQ6" s="65">
        <f t="shared" si="4"/>
        <v>99.2</v>
      </c>
      <c r="AR6" s="65" t="str">
        <f>IF(AR8="-","【-】","【"&amp;SUBSTITUTE(TEXT(AR8,"#,##0.0"),"-","△")&amp;"】")</f>
        <v>【98.2】</v>
      </c>
      <c r="AS6" s="65">
        <f>IF(AS8="-",NA(),AS8)</f>
        <v>97.7</v>
      </c>
      <c r="AT6" s="65">
        <f t="shared" ref="AT6:BB6" si="5">IF(AT8="-",NA(),AT8)</f>
        <v>98.3</v>
      </c>
      <c r="AU6" s="65">
        <f t="shared" si="5"/>
        <v>99.3</v>
      </c>
      <c r="AV6" s="65">
        <f t="shared" si="5"/>
        <v>97.7</v>
      </c>
      <c r="AW6" s="65">
        <f t="shared" si="5"/>
        <v>97.8</v>
      </c>
      <c r="AX6" s="65">
        <f t="shared" si="5"/>
        <v>94.4</v>
      </c>
      <c r="AY6" s="65">
        <f t="shared" si="5"/>
        <v>93.6</v>
      </c>
      <c r="AZ6" s="65">
        <f t="shared" si="5"/>
        <v>94</v>
      </c>
      <c r="BA6" s="65">
        <f t="shared" si="5"/>
        <v>94.1</v>
      </c>
      <c r="BB6" s="65">
        <f t="shared" si="5"/>
        <v>93.7</v>
      </c>
      <c r="BC6" s="65" t="str">
        <f>IF(BC8="-","【-】","【"&amp;SUBSTITUTE(TEXT(BC8,"#,##0.0"),"-","△")&amp;"】")</f>
        <v>【89.5】</v>
      </c>
      <c r="BD6" s="65">
        <f>IF(BD8="-",NA(),BD8)</f>
        <v>105.3</v>
      </c>
      <c r="BE6" s="65">
        <f t="shared" ref="BE6:BM6" si="6">IF(BE8="-",NA(),BE8)</f>
        <v>104.7</v>
      </c>
      <c r="BF6" s="65">
        <f t="shared" si="6"/>
        <v>103</v>
      </c>
      <c r="BG6" s="65">
        <f t="shared" si="6"/>
        <v>106.7</v>
      </c>
      <c r="BH6" s="65">
        <f t="shared" si="6"/>
        <v>105.1</v>
      </c>
      <c r="BI6" s="65">
        <f t="shared" si="6"/>
        <v>36.799999999999997</v>
      </c>
      <c r="BJ6" s="65">
        <f t="shared" si="6"/>
        <v>33.9</v>
      </c>
      <c r="BK6" s="65">
        <f t="shared" si="6"/>
        <v>34.9</v>
      </c>
      <c r="BL6" s="65">
        <f t="shared" si="6"/>
        <v>32.6</v>
      </c>
      <c r="BM6" s="65">
        <f t="shared" si="6"/>
        <v>27</v>
      </c>
      <c r="BN6" s="65" t="str">
        <f>IF(BN8="-","【-】","【"&amp;SUBSTITUTE(TEXT(BN8,"#,##0.0"),"-","△")&amp;"】")</f>
        <v>【59.6】</v>
      </c>
      <c r="BO6" s="65">
        <f>IF(BO8="-",NA(),BO8)</f>
        <v>84.6</v>
      </c>
      <c r="BP6" s="65">
        <f t="shared" ref="BP6:BX6" si="7">IF(BP8="-",NA(),BP8)</f>
        <v>85.9</v>
      </c>
      <c r="BQ6" s="65">
        <f t="shared" si="7"/>
        <v>85.1</v>
      </c>
      <c r="BR6" s="65">
        <f t="shared" si="7"/>
        <v>78.099999999999994</v>
      </c>
      <c r="BS6" s="65">
        <f t="shared" si="7"/>
        <v>77.3</v>
      </c>
      <c r="BT6" s="65">
        <f t="shared" si="7"/>
        <v>80.7</v>
      </c>
      <c r="BU6" s="65">
        <f t="shared" si="7"/>
        <v>79.5</v>
      </c>
      <c r="BV6" s="65">
        <f t="shared" si="7"/>
        <v>79.900000000000006</v>
      </c>
      <c r="BW6" s="65">
        <f t="shared" si="7"/>
        <v>80.2</v>
      </c>
      <c r="BX6" s="65">
        <f t="shared" si="7"/>
        <v>79.8</v>
      </c>
      <c r="BY6" s="65" t="str">
        <f>IF(BY8="-","【-】","【"&amp;SUBSTITUTE(TEXT(BY8,"#,##0.0"),"-","△")&amp;"】")</f>
        <v>【74.7】</v>
      </c>
      <c r="BZ6" s="66">
        <f>IF(BZ8="-",NA(),BZ8)</f>
        <v>67152</v>
      </c>
      <c r="CA6" s="66">
        <f t="shared" ref="CA6:CI6" si="8">IF(CA8="-",NA(),CA8)</f>
        <v>68521</v>
      </c>
      <c r="CB6" s="66">
        <f t="shared" si="8"/>
        <v>71965</v>
      </c>
      <c r="CC6" s="66">
        <f t="shared" si="8"/>
        <v>76739</v>
      </c>
      <c r="CD6" s="66">
        <f t="shared" si="8"/>
        <v>78960</v>
      </c>
      <c r="CE6" s="66">
        <f t="shared" si="8"/>
        <v>62913</v>
      </c>
      <c r="CF6" s="66">
        <f t="shared" si="8"/>
        <v>64765</v>
      </c>
      <c r="CG6" s="66">
        <f t="shared" si="8"/>
        <v>66228</v>
      </c>
      <c r="CH6" s="66">
        <f t="shared" si="8"/>
        <v>68751</v>
      </c>
      <c r="CI6" s="66">
        <f t="shared" si="8"/>
        <v>70630</v>
      </c>
      <c r="CJ6" s="65" t="str">
        <f>IF(CJ8="-","【-】","【"&amp;SUBSTITUTE(TEXT(CJ8,"#,##0"),"-","△")&amp;"】")</f>
        <v>【53,621】</v>
      </c>
      <c r="CK6" s="66">
        <f>IF(CK8="-",NA(),CK8)</f>
        <v>17293</v>
      </c>
      <c r="CL6" s="66">
        <f t="shared" ref="CL6:CT6" si="9">IF(CL8="-",NA(),CL8)</f>
        <v>18756</v>
      </c>
      <c r="CM6" s="66">
        <f t="shared" si="9"/>
        <v>19943</v>
      </c>
      <c r="CN6" s="66">
        <f t="shared" si="9"/>
        <v>21285</v>
      </c>
      <c r="CO6" s="66">
        <f t="shared" si="9"/>
        <v>23156</v>
      </c>
      <c r="CP6" s="66">
        <f t="shared" si="9"/>
        <v>16993</v>
      </c>
      <c r="CQ6" s="66">
        <f t="shared" si="9"/>
        <v>17680</v>
      </c>
      <c r="CR6" s="66">
        <f t="shared" si="9"/>
        <v>18393</v>
      </c>
      <c r="CS6" s="66">
        <f t="shared" si="9"/>
        <v>19207</v>
      </c>
      <c r="CT6" s="66">
        <f t="shared" si="9"/>
        <v>20687</v>
      </c>
      <c r="CU6" s="65" t="str">
        <f>IF(CU8="-","【-】","【"&amp;SUBSTITUTE(TEXT(CU8,"#,##0"),"-","△")&amp;"】")</f>
        <v>【15,586】</v>
      </c>
      <c r="CV6" s="65">
        <f>IF(CV8="-",NA(),CV8)</f>
        <v>56.4</v>
      </c>
      <c r="CW6" s="65">
        <f t="shared" ref="CW6:DE6" si="10">IF(CW8="-",NA(),CW8)</f>
        <v>55.6</v>
      </c>
      <c r="CX6" s="65">
        <f t="shared" si="10"/>
        <v>53.9</v>
      </c>
      <c r="CY6" s="65">
        <f t="shared" si="10"/>
        <v>54.2</v>
      </c>
      <c r="CZ6" s="65">
        <f t="shared" si="10"/>
        <v>52.6</v>
      </c>
      <c r="DA6" s="65">
        <f t="shared" si="10"/>
        <v>48.5</v>
      </c>
      <c r="DB6" s="65">
        <f t="shared" si="10"/>
        <v>49.2</v>
      </c>
      <c r="DC6" s="65">
        <f t="shared" si="10"/>
        <v>48.7</v>
      </c>
      <c r="DD6" s="65">
        <f t="shared" si="10"/>
        <v>48.3</v>
      </c>
      <c r="DE6" s="65">
        <f t="shared" si="10"/>
        <v>47.7</v>
      </c>
      <c r="DF6" s="65" t="str">
        <f>IF(DF8="-","【-】","【"&amp;SUBSTITUTE(TEXT(DF8,"#,##0.0"),"-","△")&amp;"】")</f>
        <v>【54.6】</v>
      </c>
      <c r="DG6" s="65">
        <f>IF(DG8="-",NA(),DG8)</f>
        <v>27.7</v>
      </c>
      <c r="DH6" s="65">
        <f t="shared" ref="DH6:DP6" si="11">IF(DH8="-",NA(),DH8)</f>
        <v>28.1</v>
      </c>
      <c r="DI6" s="65">
        <f t="shared" si="11"/>
        <v>29.2</v>
      </c>
      <c r="DJ6" s="65">
        <f t="shared" si="11"/>
        <v>29.6</v>
      </c>
      <c r="DK6" s="65">
        <f t="shared" si="11"/>
        <v>31.3</v>
      </c>
      <c r="DL6" s="65">
        <f t="shared" si="11"/>
        <v>27.5</v>
      </c>
      <c r="DM6" s="65">
        <f t="shared" si="11"/>
        <v>27.4</v>
      </c>
      <c r="DN6" s="65">
        <f t="shared" si="11"/>
        <v>27.8</v>
      </c>
      <c r="DO6" s="65">
        <f t="shared" si="11"/>
        <v>28.1</v>
      </c>
      <c r="DP6" s="65">
        <f t="shared" si="11"/>
        <v>29.2</v>
      </c>
      <c r="DQ6" s="65" t="str">
        <f>IF(DQ8="-","【-】","【"&amp;SUBSTITUTE(TEXT(DQ8,"#,##0.0"),"-","△")&amp;"】")</f>
        <v>【25.0】</v>
      </c>
      <c r="DR6" s="65">
        <f>IF(DR8="-",NA(),DR8)</f>
        <v>65.400000000000006</v>
      </c>
      <c r="DS6" s="65">
        <f t="shared" ref="DS6:EA6" si="12">IF(DS8="-",NA(),DS8)</f>
        <v>66.900000000000006</v>
      </c>
      <c r="DT6" s="65">
        <f t="shared" si="12"/>
        <v>66.400000000000006</v>
      </c>
      <c r="DU6" s="65">
        <f t="shared" si="12"/>
        <v>68.3</v>
      </c>
      <c r="DV6" s="65">
        <f t="shared" si="12"/>
        <v>70</v>
      </c>
      <c r="DW6" s="65">
        <f t="shared" si="12"/>
        <v>51.3</v>
      </c>
      <c r="DX6" s="65">
        <f t="shared" si="12"/>
        <v>51.2</v>
      </c>
      <c r="DY6" s="65">
        <f t="shared" si="12"/>
        <v>52</v>
      </c>
      <c r="DZ6" s="65">
        <f t="shared" si="12"/>
        <v>52.5</v>
      </c>
      <c r="EA6" s="65">
        <f t="shared" si="12"/>
        <v>52.5</v>
      </c>
      <c r="EB6" s="65" t="str">
        <f>IF(EB8="-","【-】","【"&amp;SUBSTITUTE(TEXT(EB8,"#,##0.0"),"-","△")&amp;"】")</f>
        <v>【53.5】</v>
      </c>
      <c r="EC6" s="65">
        <f>IF(EC8="-",NA(),EC8)</f>
        <v>72.099999999999994</v>
      </c>
      <c r="ED6" s="65">
        <f t="shared" ref="ED6:EL6" si="13">IF(ED8="-",NA(),ED8)</f>
        <v>74</v>
      </c>
      <c r="EE6" s="65">
        <f t="shared" si="13"/>
        <v>66.900000000000006</v>
      </c>
      <c r="EF6" s="65">
        <f t="shared" si="13"/>
        <v>70.400000000000006</v>
      </c>
      <c r="EG6" s="65">
        <f t="shared" si="13"/>
        <v>72.400000000000006</v>
      </c>
      <c r="EH6" s="65">
        <f t="shared" si="13"/>
        <v>64.099999999999994</v>
      </c>
      <c r="EI6" s="65">
        <f t="shared" si="13"/>
        <v>64.3</v>
      </c>
      <c r="EJ6" s="65">
        <f t="shared" si="13"/>
        <v>66</v>
      </c>
      <c r="EK6" s="65">
        <f t="shared" si="13"/>
        <v>67.099999999999994</v>
      </c>
      <c r="EL6" s="65">
        <f t="shared" si="13"/>
        <v>67.900000000000006</v>
      </c>
      <c r="EM6" s="65" t="str">
        <f>IF(EM8="-","【-】","【"&amp;SUBSTITUTE(TEXT(EM8,"#,##0.0"),"-","△")&amp;"】")</f>
        <v>【70.0】</v>
      </c>
      <c r="EN6" s="66">
        <f>IF(EN8="-",NA(),EN8)</f>
        <v>61068436</v>
      </c>
      <c r="EO6" s="66">
        <f t="shared" ref="EO6:EW6" si="14">IF(EO8="-",NA(),EO8)</f>
        <v>61380551</v>
      </c>
      <c r="EP6" s="66">
        <f t="shared" si="14"/>
        <v>62934621</v>
      </c>
      <c r="EQ6" s="66">
        <f t="shared" si="14"/>
        <v>63538413</v>
      </c>
      <c r="ER6" s="66">
        <f t="shared" si="14"/>
        <v>63431244</v>
      </c>
      <c r="ES6" s="66">
        <f t="shared" si="14"/>
        <v>51238617</v>
      </c>
      <c r="ET6" s="66">
        <f t="shared" si="14"/>
        <v>51669762</v>
      </c>
      <c r="EU6" s="66">
        <f t="shared" si="14"/>
        <v>53351028</v>
      </c>
      <c r="EV6" s="66">
        <f t="shared" si="14"/>
        <v>55620962</v>
      </c>
      <c r="EW6" s="66">
        <f t="shared" si="14"/>
        <v>57155394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164</v>
      </c>
      <c r="B7" s="63">
        <f t="shared" ref="B7:AG7" si="15">B8</f>
        <v>2019</v>
      </c>
      <c r="C7" s="63">
        <f t="shared" si="15"/>
        <v>340006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 t="str">
        <f>O8</f>
        <v>学術・研究機関出身</v>
      </c>
      <c r="P7" s="63" t="str">
        <f>P8</f>
        <v>直営</v>
      </c>
      <c r="Q7" s="64">
        <f t="shared" si="15"/>
        <v>34</v>
      </c>
      <c r="R7" s="63" t="str">
        <f t="shared" si="15"/>
        <v>対象</v>
      </c>
      <c r="S7" s="63" t="str">
        <f t="shared" si="15"/>
        <v>透 I 未 訓 ガ</v>
      </c>
      <c r="T7" s="63" t="str">
        <f t="shared" si="15"/>
        <v>救 臨 が へ 災 地 輪</v>
      </c>
      <c r="U7" s="64">
        <f>U8</f>
        <v>2826858</v>
      </c>
      <c r="V7" s="64">
        <f>V8</f>
        <v>68179</v>
      </c>
      <c r="W7" s="63" t="str">
        <f>W8</f>
        <v>非該当</v>
      </c>
      <c r="X7" s="63" t="str">
        <f t="shared" si="15"/>
        <v>７：１</v>
      </c>
      <c r="Y7" s="64">
        <f t="shared" si="15"/>
        <v>650</v>
      </c>
      <c r="Z7" s="64" t="str">
        <f t="shared" si="15"/>
        <v>-</v>
      </c>
      <c r="AA7" s="64" t="str">
        <f t="shared" si="15"/>
        <v>-</v>
      </c>
      <c r="AB7" s="64">
        <f t="shared" si="15"/>
        <v>50</v>
      </c>
      <c r="AC7" s="64" t="str">
        <f t="shared" si="15"/>
        <v>-</v>
      </c>
      <c r="AD7" s="64">
        <f t="shared" si="15"/>
        <v>700</v>
      </c>
      <c r="AE7" s="64">
        <f t="shared" si="15"/>
        <v>602</v>
      </c>
      <c r="AF7" s="64" t="str">
        <f t="shared" si="15"/>
        <v>-</v>
      </c>
      <c r="AG7" s="64">
        <f t="shared" si="15"/>
        <v>602</v>
      </c>
      <c r="AH7" s="65">
        <f>AH8</f>
        <v>100.4</v>
      </c>
      <c r="AI7" s="65">
        <f t="shared" ref="AI7:AQ7" si="16">AI8</f>
        <v>101.3</v>
      </c>
      <c r="AJ7" s="65">
        <f t="shared" si="16"/>
        <v>102.1</v>
      </c>
      <c r="AK7" s="65">
        <f t="shared" si="16"/>
        <v>101.3</v>
      </c>
      <c r="AL7" s="65">
        <f t="shared" si="16"/>
        <v>99.5</v>
      </c>
      <c r="AM7" s="65">
        <f t="shared" si="16"/>
        <v>100.3</v>
      </c>
      <c r="AN7" s="65">
        <f t="shared" si="16"/>
        <v>99.8</v>
      </c>
      <c r="AO7" s="65">
        <f t="shared" si="16"/>
        <v>100.1</v>
      </c>
      <c r="AP7" s="65">
        <f t="shared" si="16"/>
        <v>100</v>
      </c>
      <c r="AQ7" s="65">
        <f t="shared" si="16"/>
        <v>99.2</v>
      </c>
      <c r="AR7" s="65"/>
      <c r="AS7" s="65">
        <f>AS8</f>
        <v>97.7</v>
      </c>
      <c r="AT7" s="65">
        <f t="shared" ref="AT7:BB7" si="17">AT8</f>
        <v>98.3</v>
      </c>
      <c r="AU7" s="65">
        <f t="shared" si="17"/>
        <v>99.3</v>
      </c>
      <c r="AV7" s="65">
        <f t="shared" si="17"/>
        <v>97.7</v>
      </c>
      <c r="AW7" s="65">
        <f t="shared" si="17"/>
        <v>97.8</v>
      </c>
      <c r="AX7" s="65">
        <f t="shared" si="17"/>
        <v>94.4</v>
      </c>
      <c r="AY7" s="65">
        <f t="shared" si="17"/>
        <v>93.6</v>
      </c>
      <c r="AZ7" s="65">
        <f t="shared" si="17"/>
        <v>94</v>
      </c>
      <c r="BA7" s="65">
        <f t="shared" si="17"/>
        <v>94.1</v>
      </c>
      <c r="BB7" s="65">
        <f t="shared" si="17"/>
        <v>93.7</v>
      </c>
      <c r="BC7" s="65"/>
      <c r="BD7" s="65">
        <f>BD8</f>
        <v>105.3</v>
      </c>
      <c r="BE7" s="65">
        <f t="shared" ref="BE7:BM7" si="18">BE8</f>
        <v>104.7</v>
      </c>
      <c r="BF7" s="65">
        <f t="shared" si="18"/>
        <v>103</v>
      </c>
      <c r="BG7" s="65">
        <f t="shared" si="18"/>
        <v>106.7</v>
      </c>
      <c r="BH7" s="65">
        <f t="shared" si="18"/>
        <v>105.1</v>
      </c>
      <c r="BI7" s="65">
        <f t="shared" si="18"/>
        <v>36.799999999999997</v>
      </c>
      <c r="BJ7" s="65">
        <f t="shared" si="18"/>
        <v>33.9</v>
      </c>
      <c r="BK7" s="65">
        <f t="shared" si="18"/>
        <v>34.9</v>
      </c>
      <c r="BL7" s="65">
        <f t="shared" si="18"/>
        <v>32.6</v>
      </c>
      <c r="BM7" s="65">
        <f t="shared" si="18"/>
        <v>27</v>
      </c>
      <c r="BN7" s="65"/>
      <c r="BO7" s="65">
        <f>BO8</f>
        <v>84.6</v>
      </c>
      <c r="BP7" s="65">
        <f t="shared" ref="BP7:BX7" si="19">BP8</f>
        <v>85.9</v>
      </c>
      <c r="BQ7" s="65">
        <f t="shared" si="19"/>
        <v>85.1</v>
      </c>
      <c r="BR7" s="65">
        <f t="shared" si="19"/>
        <v>78.099999999999994</v>
      </c>
      <c r="BS7" s="65">
        <f t="shared" si="19"/>
        <v>77.3</v>
      </c>
      <c r="BT7" s="65">
        <f t="shared" si="19"/>
        <v>80.7</v>
      </c>
      <c r="BU7" s="65">
        <f t="shared" si="19"/>
        <v>79.5</v>
      </c>
      <c r="BV7" s="65">
        <f t="shared" si="19"/>
        <v>79.900000000000006</v>
      </c>
      <c r="BW7" s="65">
        <f t="shared" si="19"/>
        <v>80.2</v>
      </c>
      <c r="BX7" s="65">
        <f t="shared" si="19"/>
        <v>79.8</v>
      </c>
      <c r="BY7" s="65"/>
      <c r="BZ7" s="66">
        <f>BZ8</f>
        <v>67152</v>
      </c>
      <c r="CA7" s="66">
        <f t="shared" ref="CA7:CI7" si="20">CA8</f>
        <v>68521</v>
      </c>
      <c r="CB7" s="66">
        <f t="shared" si="20"/>
        <v>71965</v>
      </c>
      <c r="CC7" s="66">
        <f t="shared" si="20"/>
        <v>76739</v>
      </c>
      <c r="CD7" s="66">
        <f t="shared" si="20"/>
        <v>78960</v>
      </c>
      <c r="CE7" s="66">
        <f t="shared" si="20"/>
        <v>62913</v>
      </c>
      <c r="CF7" s="66">
        <f t="shared" si="20"/>
        <v>64765</v>
      </c>
      <c r="CG7" s="66">
        <f t="shared" si="20"/>
        <v>66228</v>
      </c>
      <c r="CH7" s="66">
        <f t="shared" si="20"/>
        <v>68751</v>
      </c>
      <c r="CI7" s="66">
        <f t="shared" si="20"/>
        <v>70630</v>
      </c>
      <c r="CJ7" s="65"/>
      <c r="CK7" s="66">
        <f>CK8</f>
        <v>17293</v>
      </c>
      <c r="CL7" s="66">
        <f t="shared" ref="CL7:CT7" si="21">CL8</f>
        <v>18756</v>
      </c>
      <c r="CM7" s="66">
        <f t="shared" si="21"/>
        <v>19943</v>
      </c>
      <c r="CN7" s="66">
        <f t="shared" si="21"/>
        <v>21285</v>
      </c>
      <c r="CO7" s="66">
        <f t="shared" si="21"/>
        <v>23156</v>
      </c>
      <c r="CP7" s="66">
        <f t="shared" si="21"/>
        <v>16993</v>
      </c>
      <c r="CQ7" s="66">
        <f t="shared" si="21"/>
        <v>17680</v>
      </c>
      <c r="CR7" s="66">
        <f t="shared" si="21"/>
        <v>18393</v>
      </c>
      <c r="CS7" s="66">
        <f t="shared" si="21"/>
        <v>19207</v>
      </c>
      <c r="CT7" s="66">
        <f t="shared" si="21"/>
        <v>20687</v>
      </c>
      <c r="CU7" s="65"/>
      <c r="CV7" s="65">
        <f>CV8</f>
        <v>56.4</v>
      </c>
      <c r="CW7" s="65">
        <f t="shared" ref="CW7:DE7" si="22">CW8</f>
        <v>55.6</v>
      </c>
      <c r="CX7" s="65">
        <f t="shared" si="22"/>
        <v>53.9</v>
      </c>
      <c r="CY7" s="65">
        <f t="shared" si="22"/>
        <v>54.2</v>
      </c>
      <c r="CZ7" s="65">
        <f t="shared" si="22"/>
        <v>52.6</v>
      </c>
      <c r="DA7" s="65">
        <f t="shared" si="22"/>
        <v>48.5</v>
      </c>
      <c r="DB7" s="65">
        <f t="shared" si="22"/>
        <v>49.2</v>
      </c>
      <c r="DC7" s="65">
        <f t="shared" si="22"/>
        <v>48.7</v>
      </c>
      <c r="DD7" s="65">
        <f t="shared" si="22"/>
        <v>48.3</v>
      </c>
      <c r="DE7" s="65">
        <f t="shared" si="22"/>
        <v>47.7</v>
      </c>
      <c r="DF7" s="65"/>
      <c r="DG7" s="65">
        <f>DG8</f>
        <v>27.7</v>
      </c>
      <c r="DH7" s="65">
        <f t="shared" ref="DH7:DP7" si="23">DH8</f>
        <v>28.1</v>
      </c>
      <c r="DI7" s="65">
        <f t="shared" si="23"/>
        <v>29.2</v>
      </c>
      <c r="DJ7" s="65">
        <f t="shared" si="23"/>
        <v>29.6</v>
      </c>
      <c r="DK7" s="65">
        <f t="shared" si="23"/>
        <v>31.3</v>
      </c>
      <c r="DL7" s="65">
        <f t="shared" si="23"/>
        <v>27.5</v>
      </c>
      <c r="DM7" s="65">
        <f t="shared" si="23"/>
        <v>27.4</v>
      </c>
      <c r="DN7" s="65">
        <f t="shared" si="23"/>
        <v>27.8</v>
      </c>
      <c r="DO7" s="65">
        <f t="shared" si="23"/>
        <v>28.1</v>
      </c>
      <c r="DP7" s="65">
        <f t="shared" si="23"/>
        <v>29.2</v>
      </c>
      <c r="DQ7" s="65"/>
      <c r="DR7" s="65">
        <f>DR8</f>
        <v>65.400000000000006</v>
      </c>
      <c r="DS7" s="65">
        <f t="shared" ref="DS7:EA7" si="24">DS8</f>
        <v>66.900000000000006</v>
      </c>
      <c r="DT7" s="65">
        <f t="shared" si="24"/>
        <v>66.400000000000006</v>
      </c>
      <c r="DU7" s="65">
        <f t="shared" si="24"/>
        <v>68.3</v>
      </c>
      <c r="DV7" s="65">
        <f t="shared" si="24"/>
        <v>70</v>
      </c>
      <c r="DW7" s="65">
        <f t="shared" si="24"/>
        <v>51.3</v>
      </c>
      <c r="DX7" s="65">
        <f t="shared" si="24"/>
        <v>51.2</v>
      </c>
      <c r="DY7" s="65">
        <f t="shared" si="24"/>
        <v>52</v>
      </c>
      <c r="DZ7" s="65">
        <f t="shared" si="24"/>
        <v>52.5</v>
      </c>
      <c r="EA7" s="65">
        <f t="shared" si="24"/>
        <v>52.5</v>
      </c>
      <c r="EB7" s="65"/>
      <c r="EC7" s="65">
        <f>EC8</f>
        <v>72.099999999999994</v>
      </c>
      <c r="ED7" s="65">
        <f t="shared" ref="ED7:EL7" si="25">ED8</f>
        <v>74</v>
      </c>
      <c r="EE7" s="65">
        <f t="shared" si="25"/>
        <v>66.900000000000006</v>
      </c>
      <c r="EF7" s="65">
        <f t="shared" si="25"/>
        <v>70.400000000000006</v>
      </c>
      <c r="EG7" s="65">
        <f t="shared" si="25"/>
        <v>72.400000000000006</v>
      </c>
      <c r="EH7" s="65">
        <f t="shared" si="25"/>
        <v>64.099999999999994</v>
      </c>
      <c r="EI7" s="65">
        <f t="shared" si="25"/>
        <v>64.3</v>
      </c>
      <c r="EJ7" s="65">
        <f t="shared" si="25"/>
        <v>66</v>
      </c>
      <c r="EK7" s="65">
        <f t="shared" si="25"/>
        <v>67.099999999999994</v>
      </c>
      <c r="EL7" s="65">
        <f t="shared" si="25"/>
        <v>67.900000000000006</v>
      </c>
      <c r="EM7" s="65"/>
      <c r="EN7" s="66">
        <f>EN8</f>
        <v>61068436</v>
      </c>
      <c r="EO7" s="66">
        <f t="shared" ref="EO7:EW7" si="26">EO8</f>
        <v>61380551</v>
      </c>
      <c r="EP7" s="66">
        <f t="shared" si="26"/>
        <v>62934621</v>
      </c>
      <c r="EQ7" s="66">
        <f t="shared" si="26"/>
        <v>63538413</v>
      </c>
      <c r="ER7" s="66">
        <f t="shared" si="26"/>
        <v>63431244</v>
      </c>
      <c r="ES7" s="66">
        <f t="shared" si="26"/>
        <v>51238617</v>
      </c>
      <c r="ET7" s="66">
        <f t="shared" si="26"/>
        <v>51669762</v>
      </c>
      <c r="EU7" s="66">
        <f t="shared" si="26"/>
        <v>53351028</v>
      </c>
      <c r="EV7" s="66">
        <f t="shared" si="26"/>
        <v>55620962</v>
      </c>
      <c r="EW7" s="66">
        <f t="shared" si="26"/>
        <v>57155394</v>
      </c>
      <c r="EX7" s="66"/>
    </row>
    <row r="8" spans="1:154" s="67" customFormat="1">
      <c r="A8" s="48"/>
      <c r="B8" s="68">
        <v>2019</v>
      </c>
      <c r="C8" s="68">
        <v>340006</v>
      </c>
      <c r="D8" s="68">
        <v>46</v>
      </c>
      <c r="E8" s="68">
        <v>6</v>
      </c>
      <c r="F8" s="68">
        <v>0</v>
      </c>
      <c r="G8" s="68">
        <v>1</v>
      </c>
      <c r="H8" s="68" t="s">
        <v>165</v>
      </c>
      <c r="I8" s="68" t="s">
        <v>165</v>
      </c>
      <c r="J8" s="68" t="s">
        <v>166</v>
      </c>
      <c r="K8" s="68" t="s">
        <v>167</v>
      </c>
      <c r="L8" s="68" t="s">
        <v>168</v>
      </c>
      <c r="M8" s="68" t="s">
        <v>169</v>
      </c>
      <c r="N8" s="68" t="s">
        <v>170</v>
      </c>
      <c r="O8" s="68" t="s">
        <v>171</v>
      </c>
      <c r="P8" s="68" t="s">
        <v>172</v>
      </c>
      <c r="Q8" s="69">
        <v>34</v>
      </c>
      <c r="R8" s="68" t="s">
        <v>173</v>
      </c>
      <c r="S8" s="68" t="s">
        <v>174</v>
      </c>
      <c r="T8" s="68" t="s">
        <v>175</v>
      </c>
      <c r="U8" s="69">
        <v>2826858</v>
      </c>
      <c r="V8" s="69">
        <v>68179</v>
      </c>
      <c r="W8" s="68" t="s">
        <v>176</v>
      </c>
      <c r="X8" s="70" t="s">
        <v>177</v>
      </c>
      <c r="Y8" s="69">
        <v>650</v>
      </c>
      <c r="Z8" s="69" t="s">
        <v>38</v>
      </c>
      <c r="AA8" s="69" t="s">
        <v>38</v>
      </c>
      <c r="AB8" s="69">
        <v>50</v>
      </c>
      <c r="AC8" s="69" t="s">
        <v>38</v>
      </c>
      <c r="AD8" s="69">
        <v>700</v>
      </c>
      <c r="AE8" s="69">
        <v>602</v>
      </c>
      <c r="AF8" s="69" t="s">
        <v>38</v>
      </c>
      <c r="AG8" s="69">
        <v>602</v>
      </c>
      <c r="AH8" s="71">
        <v>100.4</v>
      </c>
      <c r="AI8" s="71">
        <v>101.3</v>
      </c>
      <c r="AJ8" s="71">
        <v>102.1</v>
      </c>
      <c r="AK8" s="71">
        <v>101.3</v>
      </c>
      <c r="AL8" s="71">
        <v>99.5</v>
      </c>
      <c r="AM8" s="71">
        <v>100.3</v>
      </c>
      <c r="AN8" s="71">
        <v>99.8</v>
      </c>
      <c r="AO8" s="71">
        <v>100.1</v>
      </c>
      <c r="AP8" s="71">
        <v>100</v>
      </c>
      <c r="AQ8" s="71">
        <v>99.2</v>
      </c>
      <c r="AR8" s="71">
        <v>98.2</v>
      </c>
      <c r="AS8" s="71">
        <v>97.7</v>
      </c>
      <c r="AT8" s="71">
        <v>98.3</v>
      </c>
      <c r="AU8" s="71">
        <v>99.3</v>
      </c>
      <c r="AV8" s="71">
        <v>97.7</v>
      </c>
      <c r="AW8" s="71">
        <v>97.8</v>
      </c>
      <c r="AX8" s="71">
        <v>94.4</v>
      </c>
      <c r="AY8" s="71">
        <v>93.6</v>
      </c>
      <c r="AZ8" s="71">
        <v>94</v>
      </c>
      <c r="BA8" s="71">
        <v>94.1</v>
      </c>
      <c r="BB8" s="71">
        <v>93.7</v>
      </c>
      <c r="BC8" s="71">
        <v>89.5</v>
      </c>
      <c r="BD8" s="72">
        <v>105.3</v>
      </c>
      <c r="BE8" s="72">
        <v>104.7</v>
      </c>
      <c r="BF8" s="72">
        <v>103</v>
      </c>
      <c r="BG8" s="72">
        <v>106.7</v>
      </c>
      <c r="BH8" s="72">
        <v>105.1</v>
      </c>
      <c r="BI8" s="72">
        <v>36.799999999999997</v>
      </c>
      <c r="BJ8" s="72">
        <v>33.9</v>
      </c>
      <c r="BK8" s="72">
        <v>34.9</v>
      </c>
      <c r="BL8" s="72">
        <v>32.6</v>
      </c>
      <c r="BM8" s="72">
        <v>27</v>
      </c>
      <c r="BN8" s="72">
        <v>59.6</v>
      </c>
      <c r="BO8" s="71">
        <v>84.6</v>
      </c>
      <c r="BP8" s="71">
        <v>85.9</v>
      </c>
      <c r="BQ8" s="71">
        <v>85.1</v>
      </c>
      <c r="BR8" s="71">
        <v>78.099999999999994</v>
      </c>
      <c r="BS8" s="71">
        <v>77.3</v>
      </c>
      <c r="BT8" s="71">
        <v>80.7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74.7</v>
      </c>
      <c r="BZ8" s="72">
        <v>67152</v>
      </c>
      <c r="CA8" s="72">
        <v>68521</v>
      </c>
      <c r="CB8" s="72">
        <v>71965</v>
      </c>
      <c r="CC8" s="72">
        <v>76739</v>
      </c>
      <c r="CD8" s="72">
        <v>78960</v>
      </c>
      <c r="CE8" s="72">
        <v>62913</v>
      </c>
      <c r="CF8" s="72">
        <v>64765</v>
      </c>
      <c r="CG8" s="72">
        <v>66228</v>
      </c>
      <c r="CH8" s="72">
        <v>68751</v>
      </c>
      <c r="CI8" s="72">
        <v>70630</v>
      </c>
      <c r="CJ8" s="71">
        <v>53621</v>
      </c>
      <c r="CK8" s="72">
        <v>17293</v>
      </c>
      <c r="CL8" s="72">
        <v>18756</v>
      </c>
      <c r="CM8" s="72">
        <v>19943</v>
      </c>
      <c r="CN8" s="72">
        <v>21285</v>
      </c>
      <c r="CO8" s="72">
        <v>23156</v>
      </c>
      <c r="CP8" s="72">
        <v>16993</v>
      </c>
      <c r="CQ8" s="72">
        <v>17680</v>
      </c>
      <c r="CR8" s="72">
        <v>18393</v>
      </c>
      <c r="CS8" s="72">
        <v>19207</v>
      </c>
      <c r="CT8" s="72">
        <v>20687</v>
      </c>
      <c r="CU8" s="71">
        <v>15586</v>
      </c>
      <c r="CV8" s="72">
        <v>56.4</v>
      </c>
      <c r="CW8" s="72">
        <v>55.6</v>
      </c>
      <c r="CX8" s="72">
        <v>53.9</v>
      </c>
      <c r="CY8" s="72">
        <v>54.2</v>
      </c>
      <c r="CZ8" s="72">
        <v>52.6</v>
      </c>
      <c r="DA8" s="72">
        <v>48.5</v>
      </c>
      <c r="DB8" s="72">
        <v>49.2</v>
      </c>
      <c r="DC8" s="72">
        <v>48.7</v>
      </c>
      <c r="DD8" s="72">
        <v>48.3</v>
      </c>
      <c r="DE8" s="72">
        <v>47.7</v>
      </c>
      <c r="DF8" s="72">
        <v>54.6</v>
      </c>
      <c r="DG8" s="72">
        <v>27.7</v>
      </c>
      <c r="DH8" s="72">
        <v>28.1</v>
      </c>
      <c r="DI8" s="72">
        <v>29.2</v>
      </c>
      <c r="DJ8" s="72">
        <v>29.6</v>
      </c>
      <c r="DK8" s="72">
        <v>31.3</v>
      </c>
      <c r="DL8" s="72">
        <v>27.5</v>
      </c>
      <c r="DM8" s="72">
        <v>27.4</v>
      </c>
      <c r="DN8" s="72">
        <v>27.8</v>
      </c>
      <c r="DO8" s="72">
        <v>28.1</v>
      </c>
      <c r="DP8" s="72">
        <v>29.2</v>
      </c>
      <c r="DQ8" s="72">
        <v>25</v>
      </c>
      <c r="DR8" s="71">
        <v>65.400000000000006</v>
      </c>
      <c r="DS8" s="71">
        <v>66.900000000000006</v>
      </c>
      <c r="DT8" s="71">
        <v>66.400000000000006</v>
      </c>
      <c r="DU8" s="71">
        <v>68.3</v>
      </c>
      <c r="DV8" s="71">
        <v>70</v>
      </c>
      <c r="DW8" s="71">
        <v>51.3</v>
      </c>
      <c r="DX8" s="71">
        <v>51.2</v>
      </c>
      <c r="DY8" s="71">
        <v>52</v>
      </c>
      <c r="DZ8" s="71">
        <v>52.5</v>
      </c>
      <c r="EA8" s="71">
        <v>52.5</v>
      </c>
      <c r="EB8" s="71">
        <v>53.5</v>
      </c>
      <c r="EC8" s="71">
        <v>72.099999999999994</v>
      </c>
      <c r="ED8" s="71">
        <v>74</v>
      </c>
      <c r="EE8" s="71">
        <v>66.900000000000006</v>
      </c>
      <c r="EF8" s="71">
        <v>70.400000000000006</v>
      </c>
      <c r="EG8" s="71">
        <v>72.400000000000006</v>
      </c>
      <c r="EH8" s="71">
        <v>64.099999999999994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70</v>
      </c>
      <c r="EN8" s="72">
        <v>61068436</v>
      </c>
      <c r="EO8" s="72">
        <v>61380551</v>
      </c>
      <c r="EP8" s="72">
        <v>62934621</v>
      </c>
      <c r="EQ8" s="72">
        <v>63538413</v>
      </c>
      <c r="ER8" s="72">
        <v>63431244</v>
      </c>
      <c r="ES8" s="72">
        <v>51238617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178</v>
      </c>
      <c r="C10" s="77" t="s">
        <v>179</v>
      </c>
      <c r="D10" s="77" t="s">
        <v>180</v>
      </c>
      <c r="E10" s="77" t="s">
        <v>181</v>
      </c>
      <c r="F10" s="77" t="s">
        <v>182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cp:lastPrinted>2021-01-27T04:34:22Z</cp:lastPrinted>
  <dcterms:created xsi:type="dcterms:W3CDTF">2020-12-15T03:56:58Z</dcterms:created>
  <dcterms:modified xsi:type="dcterms:W3CDTF">2021-01-27T04:34:33Z</dcterms:modified>
  <cp:category/>
</cp:coreProperties>
</file>