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7.50.31\全庁\050015-daiwa-chiikishinkoka\000000MASTER\◇産業建設係（建設中）\C 財務\020 決算\00 庶務\公営企業に係る経営⽐較分析表\H28年度\"/>
    </mc:Choice>
  </mc:AlternateContent>
  <workbookProtection workbookPassword="B319" lockStructure="1"/>
  <bookViews>
    <workbookView xWindow="0" yWindow="0" windowWidth="20490" windowHeight="771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D10" i="4"/>
  <c r="I10" i="4"/>
  <c r="B10" i="4"/>
  <c r="AL8" i="4"/>
  <c r="P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<sst xmlns="http://schemas.openxmlformats.org/spreadsheetml/2006/main" count="251" uniqueCount="126">
  <si>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</si>
  <si>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</si>
  <si>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</si>
  <si>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</si>
  <si>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</si>
  <si>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</si>
  <si>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</si>
  <si>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</si>
  <si>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</si>
  <si>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</si>
  <si>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</si>
  <si>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</si>
  <si>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</si>
  <si>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</si>
  <si>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</si>
  <si>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</si>
  <si>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</si>
  <si>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</si>
  <si>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</si>
  <si>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</si>
  <si>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</si>
  <si>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</si>
  <si>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</si>
  <si>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</si>
  <si>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</si>
  <si>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</si>
  <si>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</si>
  <si>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</si>
  <si>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</si>
  <si>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</si>
  <si>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</si>
  <si>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</si>
  <si>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</si>
  <si>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</si>
  <si>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</si>
  <si>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</si>
  <si>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</si>
  <si>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</si>
  <si>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</si>
  <si>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</si>
  <si>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</si>
  <si>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</si>
  <si>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</si>
  <si>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</si>
  <si>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</si>
  <si>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</si>
  <si>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</si>
  <si>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</si>
  <si>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</si>
  <si>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</si>
  <si>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</si>
  <si>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</si>
  <si>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</si>
  <si>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</si>
  <si>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</si>
  <si>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</si>
  <si>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</si>
  <si>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</si>
  <si>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</si>
  <si>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</si>
  <si>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</si>
  <si>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</si>
  <si>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</si>
  <si>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</si>
  <si>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</si>
  <si>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</si>
  <si>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</si>
  <si>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</si>
  <si>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</si>
  <si>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</si>
  <si>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</si>
  <si>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</si>
  <si>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</si>
  <si>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</si>
  <si>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</si>
  <si>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</si>
  <si>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</si>
  <si>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</si>
  <si>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</si>
  <si>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</si>
  <si>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</si>
  <si>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</si>
  <si>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</si>
  <si>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</si>
  <si>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</si>
  <si>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</si>
  <si>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</si>
  <si>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</si>
  <si>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</si>
  <si>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</si>
  <si>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</si>
  <si>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</si>
  <si>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</si>
  <si>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</si>
  <si>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</si>
  <si>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</si>
  <si>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</si>
  <si>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</si>
  <si>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</si>
  <si>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</si>
  <si>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</si>
  <si>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</si>
  <si>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</si>
  <si>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</si>
  <si>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</si>
  <si>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</si>
  <si>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</si>
  <si>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</si>
  <si>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</si>
  <si>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</si>
  <si>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三原市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</si>
  <si>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</si>
  <si>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</si>
  <si>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</si>
  <si>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</si>
  <si>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</si>
  <si>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</si>
  <si>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</si>
  <si>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</si>
  <si>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</si>
  <si>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</si>
  <si>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</si>
  <si>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</si>
  <si>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平成14年に事業開始し14年の経過で施設そのものには劣化は見受けられませんが，経年劣化の早期発見に努め早期対応を図っていく必要があります。</t>
    <rPh sb="1" eb="3">
      <t>ヘイセイ</t>
    </rPh>
    <rPh sb="5" eb="6">
      <t>ネン</t>
    </rPh>
    <rPh sb="7" eb="9">
      <t>ジギョウ</t>
    </rPh>
    <rPh sb="9" eb="11">
      <t>カイシ</t>
    </rPh>
    <rPh sb="14" eb="15">
      <t>ネン</t>
    </rPh>
    <rPh sb="16" eb="18">
      <t>ケイカ</t>
    </rPh>
    <rPh sb="19" eb="21">
      <t>シセツ</t>
    </rPh>
    <rPh sb="27" eb="29">
      <t>レッカ</t>
    </rPh>
    <rPh sb="30" eb="32">
      <t>ミウ</t>
    </rPh>
    <rPh sb="40" eb="42">
      <t>ケイネン</t>
    </rPh>
    <rPh sb="42" eb="44">
      <t>レッカ</t>
    </rPh>
    <rPh sb="45" eb="47">
      <t>ソウキ</t>
    </rPh>
    <rPh sb="47" eb="49">
      <t>ハッケン</t>
    </rPh>
    <rPh sb="50" eb="51">
      <t>ツト</t>
    </rPh>
    <rPh sb="52" eb="54">
      <t>ソウキ</t>
    </rPh>
    <rPh sb="54" eb="56">
      <t>タイオウ</t>
    </rPh>
    <rPh sb="57" eb="58">
      <t>ハカ</t>
    </rPh>
    <rPh sb="62" eb="64">
      <t>ヒツヨウ</t>
    </rPh>
    <phoneticPr fontId="4"/>
  </si>
  <si>
    <t>　将来にわたり持続的に下水道事業を運営するため，長期的視点にたち現状や課題を踏まえたうえで，経営基盤の強化推進の基本となる【三原市下水道事業経営戦略】を平成28年12月に策定し，平成29年1月からホームページで公開しております。
　平成32年度に下水道事業公営企業会計へ移行することから，経営の健全性，透明性を図るとともに平成31年度に改めて，経営戦略の見直し計画を策定します。
　</t>
    <rPh sb="1" eb="3">
      <t>ショウライ</t>
    </rPh>
    <rPh sb="7" eb="9">
      <t>ジゾク</t>
    </rPh>
    <rPh sb="9" eb="10">
      <t>テキ</t>
    </rPh>
    <rPh sb="11" eb="14">
      <t>ゲスイドウ</t>
    </rPh>
    <rPh sb="14" eb="16">
      <t>ジギョウ</t>
    </rPh>
    <rPh sb="17" eb="19">
      <t>ウンエイ</t>
    </rPh>
    <rPh sb="24" eb="27">
      <t>チョウキテキ</t>
    </rPh>
    <rPh sb="27" eb="29">
      <t>シテン</t>
    </rPh>
    <rPh sb="32" eb="34">
      <t>ゲンジョウ</t>
    </rPh>
    <rPh sb="35" eb="37">
      <t>カダイ</t>
    </rPh>
    <rPh sb="38" eb="39">
      <t>フ</t>
    </rPh>
    <rPh sb="46" eb="48">
      <t>ケイエイ</t>
    </rPh>
    <rPh sb="48" eb="50">
      <t>キバン</t>
    </rPh>
    <rPh sb="51" eb="53">
      <t>キョウカ</t>
    </rPh>
    <rPh sb="53" eb="55">
      <t>スイシン</t>
    </rPh>
    <rPh sb="56" eb="58">
      <t>キホン</t>
    </rPh>
    <rPh sb="62" eb="65">
      <t>ミハラシ</t>
    </rPh>
    <rPh sb="65" eb="68">
      <t>ゲスイドウ</t>
    </rPh>
    <rPh sb="68" eb="70">
      <t>ジギョウ</t>
    </rPh>
    <rPh sb="70" eb="72">
      <t>ケイエイ</t>
    </rPh>
    <rPh sb="72" eb="74">
      <t>センリャク</t>
    </rPh>
    <rPh sb="85" eb="87">
      <t>サクテイ</t>
    </rPh>
    <rPh sb="89" eb="91">
      <t>ヘイセイ</t>
    </rPh>
    <rPh sb="93" eb="94">
      <t>ネン</t>
    </rPh>
    <rPh sb="95" eb="96">
      <t>ツキ</t>
    </rPh>
    <rPh sb="105" eb="107">
      <t>コウカイ</t>
    </rPh>
    <rPh sb="116" eb="118">
      <t>ヘイセイ</t>
    </rPh>
    <rPh sb="120" eb="122">
      <t>ネンド</t>
    </rPh>
    <rPh sb="123" eb="126">
      <t>ゲスイドウ</t>
    </rPh>
    <rPh sb="126" eb="128">
      <t>ジギョウ</t>
    </rPh>
    <rPh sb="128" eb="130">
      <t>コウエイ</t>
    </rPh>
    <rPh sb="130" eb="132">
      <t>キギョウ</t>
    </rPh>
    <rPh sb="132" eb="134">
      <t>カイケイ</t>
    </rPh>
    <rPh sb="135" eb="137">
      <t>イコウ</t>
    </rPh>
    <rPh sb="155" eb="156">
      <t>ハカ</t>
    </rPh>
    <rPh sb="161" eb="163">
      <t>ヘイセイ</t>
    </rPh>
    <rPh sb="165" eb="167">
      <t>ネンド</t>
    </rPh>
    <rPh sb="168" eb="169">
      <t>アラタ</t>
    </rPh>
    <rPh sb="172" eb="174">
      <t>ケイエイ</t>
    </rPh>
    <rPh sb="174" eb="176">
      <t>センリャク</t>
    </rPh>
    <rPh sb="177" eb="179">
      <t>ミナオ</t>
    </rPh>
    <rPh sb="180" eb="182">
      <t>ケイカク</t>
    </rPh>
    <rPh sb="183" eb="185">
      <t>サクテイ</t>
    </rPh>
    <phoneticPr fontId="4"/>
  </si>
  <si>
    <t>●収益的収支比率の低下傾向及び企業債残高対事業規模比率が類似団体に比べ高い
【要因】
　事業の財源として主に地方債を活用しているため，これにかかる償還金が増加していることによるものです。
【今後】
　処理人口の減少が懸念されるなか低下傾向は続きますが，経費節減を行い低下傾向を最小限に留めます。
●類似団体に比べ経費回収率が低く汚水処理原価が高い
【要因】
　事業区域が汚泥処理施設から離れた場所に位置し，運搬費等維持管理費が類似団体より割高になっていることが考えられます。
【今後】
　維持管理費の削減等の検討を行い経営改善を図ります。
●施設利用率・水洗化率
　平均値・類似団体と比べいずれも高値を示しています。
　</t>
    <rPh sb="9" eb="11">
      <t>テイカ</t>
    </rPh>
    <rPh sb="11" eb="13">
      <t>ケイコウ</t>
    </rPh>
    <rPh sb="13" eb="14">
      <t>オヨ</t>
    </rPh>
    <rPh sb="15" eb="17">
      <t>キギョウ</t>
    </rPh>
    <rPh sb="17" eb="18">
      <t>サイ</t>
    </rPh>
    <rPh sb="18" eb="19">
      <t>ザン</t>
    </rPh>
    <rPh sb="19" eb="20">
      <t>タカ</t>
    </rPh>
    <rPh sb="20" eb="21">
      <t>タイ</t>
    </rPh>
    <rPh sb="21" eb="23">
      <t>ジギョウ</t>
    </rPh>
    <rPh sb="23" eb="25">
      <t>キボ</t>
    </rPh>
    <rPh sb="25" eb="27">
      <t>ヒリツ</t>
    </rPh>
    <rPh sb="28" eb="30">
      <t>ルイジ</t>
    </rPh>
    <rPh sb="30" eb="32">
      <t>ダンタイ</t>
    </rPh>
    <rPh sb="33" eb="34">
      <t>クラ</t>
    </rPh>
    <rPh sb="35" eb="36">
      <t>タカ</t>
    </rPh>
    <rPh sb="39" eb="41">
      <t>ヨウイン</t>
    </rPh>
    <rPh sb="44" eb="46">
      <t>ジギョウ</t>
    </rPh>
    <rPh sb="47" eb="49">
      <t>ザイゲン</t>
    </rPh>
    <rPh sb="52" eb="53">
      <t>オモ</t>
    </rPh>
    <rPh sb="54" eb="57">
      <t>チホウサイ</t>
    </rPh>
    <rPh sb="58" eb="60">
      <t>カツヨウ</t>
    </rPh>
    <rPh sb="73" eb="76">
      <t>ショウカンキン</t>
    </rPh>
    <rPh sb="77" eb="79">
      <t>ゾウカ</t>
    </rPh>
    <rPh sb="95" eb="97">
      <t>コンゴ</t>
    </rPh>
    <rPh sb="100" eb="102">
      <t>ショリ</t>
    </rPh>
    <rPh sb="102" eb="104">
      <t>ジンコウ</t>
    </rPh>
    <rPh sb="105" eb="107">
      <t>ゲンショウ</t>
    </rPh>
    <rPh sb="108" eb="110">
      <t>ケネン</t>
    </rPh>
    <rPh sb="115" eb="117">
      <t>テイカ</t>
    </rPh>
    <rPh sb="117" eb="119">
      <t>ケイコウ</t>
    </rPh>
    <rPh sb="120" eb="121">
      <t>ツヅ</t>
    </rPh>
    <rPh sb="126" eb="128">
      <t>ケイヒ</t>
    </rPh>
    <rPh sb="128" eb="130">
      <t>セツゲン</t>
    </rPh>
    <rPh sb="131" eb="132">
      <t>オコナ</t>
    </rPh>
    <rPh sb="133" eb="135">
      <t>テイカ</t>
    </rPh>
    <rPh sb="135" eb="137">
      <t>ケイコウ</t>
    </rPh>
    <rPh sb="138" eb="141">
      <t>サイショウゲン</t>
    </rPh>
    <rPh sb="142" eb="143">
      <t>トド</t>
    </rPh>
    <rPh sb="149" eb="151">
      <t>ルイジ</t>
    </rPh>
    <rPh sb="151" eb="153">
      <t>ダンタイ</t>
    </rPh>
    <rPh sb="154" eb="155">
      <t>クラ</t>
    </rPh>
    <rPh sb="162" eb="163">
      <t>ヒク</t>
    </rPh>
    <rPh sb="171" eb="172">
      <t>タカ</t>
    </rPh>
    <rPh sb="175" eb="177">
      <t>ヨウイン</t>
    </rPh>
    <rPh sb="180" eb="182">
      <t>ジギョウ</t>
    </rPh>
    <rPh sb="182" eb="184">
      <t>クイキ</t>
    </rPh>
    <rPh sb="185" eb="187">
      <t>オデイ</t>
    </rPh>
    <rPh sb="239" eb="241">
      <t>コンゴ</t>
    </rPh>
    <rPh sb="254" eb="256">
      <t>ケントウ</t>
    </rPh>
    <rPh sb="257" eb="258">
      <t>オコナ</t>
    </rPh>
    <rPh sb="271" eb="273">
      <t>シセツ</t>
    </rPh>
    <rPh sb="273" eb="276">
      <t>リヨウリツ</t>
    </rPh>
    <rPh sb="277" eb="280">
      <t>スイセンカ</t>
    </rPh>
    <rPh sb="280" eb="281">
      <t>リツ</t>
    </rPh>
    <rPh sb="283" eb="286">
      <t>ヘイキンチ</t>
    </rPh>
    <rPh sb="287" eb="289">
      <t>ルイジ</t>
    </rPh>
    <rPh sb="289" eb="291">
      <t>ダンタイ</t>
    </rPh>
    <rPh sb="292" eb="293">
      <t>クラ</t>
    </rPh>
    <rPh sb="298" eb="300">
      <t>タカネ</t>
    </rPh>
    <rPh sb="301" eb="302">
      <t>シメ</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</si>
</sst>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7581232"/>
        <c:axId val="100593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47581232"/>
        <c:axId val="100593640"/>
      </c:lineChart>
      <c:dateAx>
        <c:axId val="347581232"/>
        <c:scaling>
          <c:orientation val="minMax"/>
        </c:scaling>
        <c:delete val="1"/>
        <c:axPos val="b"/>
        <c:numFmt formatCode="ge" sourceLinked="1"/>
        <c:majorTickMark val="none"/>
        <c:minorTickMark val="none"/>
        <c:tickLblPos val="none"/>
        <c:crossAx val="100593640"/>
        <c:crosses val="autoZero"/>
        <c:auto val="1"/>
        <c:lblOffset val="100"/>
        <c:baseTimeUnit val="years"/>
      </c:dateAx>
      <c:valAx>
        <c:axId val="100593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58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96.19</c:v>
                </c:pt>
                <c:pt idx="1">
                  <c:v>96.13</c:v>
                </c:pt>
                <c:pt idx="2">
                  <c:v>97.88</c:v>
                </c:pt>
                <c:pt idx="3">
                  <c:v>97.74</c:v>
                </c:pt>
                <c:pt idx="4">
                  <c:v>95.95</c:v>
                </c:pt>
              </c:numCache>
            </c:numRef>
          </c:val>
        </c:ser>
        <c:dLbls>
          <c:showLegendKey val="0"/>
          <c:showVal val="0"/>
          <c:showCatName val="0"/>
          <c:showSerName val="0"/>
          <c:showPercent val="0"/>
          <c:showBubbleSize val="0"/>
        </c:dLbls>
        <c:gapWidth val="150"/>
        <c:axId val="414280296"/>
        <c:axId val="41428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414280296"/>
        <c:axId val="414280688"/>
      </c:lineChart>
      <c:dateAx>
        <c:axId val="414280296"/>
        <c:scaling>
          <c:orientation val="minMax"/>
        </c:scaling>
        <c:delete val="1"/>
        <c:axPos val="b"/>
        <c:numFmt formatCode="ge" sourceLinked="1"/>
        <c:majorTickMark val="none"/>
        <c:minorTickMark val="none"/>
        <c:tickLblPos val="none"/>
        <c:crossAx val="414280688"/>
        <c:crosses val="autoZero"/>
        <c:auto val="1"/>
        <c:lblOffset val="100"/>
        <c:baseTimeUnit val="years"/>
      </c:dateAx>
      <c:valAx>
        <c:axId val="41428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28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414678856"/>
        <c:axId val="41467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414678856"/>
        <c:axId val="414679248"/>
      </c:lineChart>
      <c:dateAx>
        <c:axId val="414678856"/>
        <c:scaling>
          <c:orientation val="minMax"/>
        </c:scaling>
        <c:delete val="1"/>
        <c:axPos val="b"/>
        <c:numFmt formatCode="ge" sourceLinked="1"/>
        <c:majorTickMark val="none"/>
        <c:minorTickMark val="none"/>
        <c:tickLblPos val="none"/>
        <c:crossAx val="414679248"/>
        <c:crosses val="autoZero"/>
        <c:auto val="1"/>
        <c:lblOffset val="100"/>
        <c:baseTimeUnit val="years"/>
      </c:dateAx>
      <c:valAx>
        <c:axId val="41467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67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83.08</c:v>
                </c:pt>
                <c:pt idx="1">
                  <c:v>82.33</c:v>
                </c:pt>
                <c:pt idx="2">
                  <c:v>83.48</c:v>
                </c:pt>
                <c:pt idx="3">
                  <c:v>81.63</c:v>
                </c:pt>
                <c:pt idx="4">
                  <c:v>80.959999999999994</c:v>
                </c:pt>
              </c:numCache>
            </c:numRef>
          </c:val>
        </c:ser>
        <c:dLbls>
          <c:showLegendKey val="0"/>
          <c:showVal val="0"/>
          <c:showCatName val="0"/>
          <c:showSerName val="0"/>
          <c:showPercent val="0"/>
          <c:showBubbleSize val="0"/>
        </c:dLbls>
        <c:gapWidth val="150"/>
        <c:axId val="347583688"/>
        <c:axId val="41408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7583688"/>
        <c:axId val="414088352"/>
      </c:lineChart>
      <c:dateAx>
        <c:axId val="347583688"/>
        <c:scaling>
          <c:orientation val="minMax"/>
        </c:scaling>
        <c:delete val="1"/>
        <c:axPos val="b"/>
        <c:numFmt formatCode="ge" sourceLinked="1"/>
        <c:majorTickMark val="none"/>
        <c:minorTickMark val="none"/>
        <c:tickLblPos val="none"/>
        <c:crossAx val="414088352"/>
        <c:crosses val="autoZero"/>
        <c:auto val="1"/>
        <c:lblOffset val="100"/>
        <c:baseTimeUnit val="years"/>
      </c:dateAx>
      <c:valAx>
        <c:axId val="41408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58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4451032"/>
        <c:axId val="414451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4451032"/>
        <c:axId val="414451416"/>
      </c:lineChart>
      <c:dateAx>
        <c:axId val="414451032"/>
        <c:scaling>
          <c:orientation val="minMax"/>
        </c:scaling>
        <c:delete val="1"/>
        <c:axPos val="b"/>
        <c:numFmt formatCode="ge" sourceLinked="1"/>
        <c:majorTickMark val="none"/>
        <c:minorTickMark val="none"/>
        <c:tickLblPos val="none"/>
        <c:crossAx val="414451416"/>
        <c:crosses val="autoZero"/>
        <c:auto val="1"/>
        <c:lblOffset val="100"/>
        <c:baseTimeUnit val="years"/>
      </c:dateAx>
      <c:valAx>
        <c:axId val="414451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45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5282376"/>
        <c:axId val="34528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5282376"/>
        <c:axId val="345282768"/>
      </c:lineChart>
      <c:dateAx>
        <c:axId val="345282376"/>
        <c:scaling>
          <c:orientation val="minMax"/>
        </c:scaling>
        <c:delete val="1"/>
        <c:axPos val="b"/>
        <c:numFmt formatCode="ge" sourceLinked="1"/>
        <c:majorTickMark val="none"/>
        <c:minorTickMark val="none"/>
        <c:tickLblPos val="none"/>
        <c:crossAx val="345282768"/>
        <c:crosses val="autoZero"/>
        <c:auto val="1"/>
        <c:lblOffset val="100"/>
        <c:baseTimeUnit val="years"/>
      </c:dateAx>
      <c:valAx>
        <c:axId val="34528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28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4145704"/>
        <c:axId val="41414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4145704"/>
        <c:axId val="414146096"/>
      </c:lineChart>
      <c:dateAx>
        <c:axId val="414145704"/>
        <c:scaling>
          <c:orientation val="minMax"/>
        </c:scaling>
        <c:delete val="1"/>
        <c:axPos val="b"/>
        <c:numFmt formatCode="ge" sourceLinked="1"/>
        <c:majorTickMark val="none"/>
        <c:minorTickMark val="none"/>
        <c:tickLblPos val="none"/>
        <c:crossAx val="414146096"/>
        <c:crosses val="autoZero"/>
        <c:auto val="1"/>
        <c:lblOffset val="100"/>
        <c:baseTimeUnit val="years"/>
      </c:dateAx>
      <c:valAx>
        <c:axId val="41414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14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5281984"/>
        <c:axId val="345281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5281984"/>
        <c:axId val="345281592"/>
      </c:lineChart>
      <c:dateAx>
        <c:axId val="345281984"/>
        <c:scaling>
          <c:orientation val="minMax"/>
        </c:scaling>
        <c:delete val="1"/>
        <c:axPos val="b"/>
        <c:numFmt formatCode="ge" sourceLinked="1"/>
        <c:majorTickMark val="none"/>
        <c:minorTickMark val="none"/>
        <c:tickLblPos val="none"/>
        <c:crossAx val="345281592"/>
        <c:crosses val="autoZero"/>
        <c:auto val="1"/>
        <c:lblOffset val="100"/>
        <c:baseTimeUnit val="years"/>
      </c:dateAx>
      <c:valAx>
        <c:axId val="34528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28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1482.52</c:v>
                </c:pt>
                <c:pt idx="1">
                  <c:v>1465.08</c:v>
                </c:pt>
                <c:pt idx="2">
                  <c:v>890.35</c:v>
                </c:pt>
                <c:pt idx="3">
                  <c:v>861.61</c:v>
                </c:pt>
                <c:pt idx="4">
                  <c:v>840.5</c:v>
                </c:pt>
              </c:numCache>
            </c:numRef>
          </c:val>
        </c:ser>
        <c:dLbls>
          <c:showLegendKey val="0"/>
          <c:showVal val="0"/>
          <c:showCatName val="0"/>
          <c:showSerName val="0"/>
          <c:showPercent val="0"/>
          <c:showBubbleSize val="0"/>
        </c:dLbls>
        <c:gapWidth val="150"/>
        <c:axId val="414147272"/>
        <c:axId val="41414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414147272"/>
        <c:axId val="414147664"/>
      </c:lineChart>
      <c:dateAx>
        <c:axId val="414147272"/>
        <c:scaling>
          <c:orientation val="minMax"/>
        </c:scaling>
        <c:delete val="1"/>
        <c:axPos val="b"/>
        <c:numFmt formatCode="ge" sourceLinked="1"/>
        <c:majorTickMark val="none"/>
        <c:minorTickMark val="none"/>
        <c:tickLblPos val="none"/>
        <c:crossAx val="414147664"/>
        <c:crosses val="autoZero"/>
        <c:auto val="1"/>
        <c:lblOffset val="100"/>
        <c:baseTimeUnit val="years"/>
      </c:dateAx>
      <c:valAx>
        <c:axId val="41414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14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24.4</c:v>
                </c:pt>
                <c:pt idx="1">
                  <c:v>23.4</c:v>
                </c:pt>
                <c:pt idx="2">
                  <c:v>31.73</c:v>
                </c:pt>
                <c:pt idx="3">
                  <c:v>30.82</c:v>
                </c:pt>
                <c:pt idx="4">
                  <c:v>29.74</c:v>
                </c:pt>
              </c:numCache>
            </c:numRef>
          </c:val>
        </c:ser>
        <c:dLbls>
          <c:showLegendKey val="0"/>
          <c:showVal val="0"/>
          <c:showCatName val="0"/>
          <c:showSerName val="0"/>
          <c:showPercent val="0"/>
          <c:showBubbleSize val="0"/>
        </c:dLbls>
        <c:gapWidth val="150"/>
        <c:axId val="414148840"/>
        <c:axId val="41414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414148840"/>
        <c:axId val="414149232"/>
      </c:lineChart>
      <c:dateAx>
        <c:axId val="414148840"/>
        <c:scaling>
          <c:orientation val="minMax"/>
        </c:scaling>
        <c:delete val="1"/>
        <c:axPos val="b"/>
        <c:numFmt formatCode="ge" sourceLinked="1"/>
        <c:majorTickMark val="none"/>
        <c:minorTickMark val="none"/>
        <c:tickLblPos val="none"/>
        <c:crossAx val="414149232"/>
        <c:crosses val="autoZero"/>
        <c:auto val="1"/>
        <c:lblOffset val="100"/>
        <c:baseTimeUnit val="years"/>
      </c:dateAx>
      <c:valAx>
        <c:axId val="41414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148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323.01</c:v>
                </c:pt>
                <c:pt idx="1">
                  <c:v>328.75</c:v>
                </c:pt>
                <c:pt idx="2">
                  <c:v>363.83</c:v>
                </c:pt>
                <c:pt idx="3">
                  <c:v>371.31</c:v>
                </c:pt>
                <c:pt idx="4">
                  <c:v>373.67</c:v>
                </c:pt>
              </c:numCache>
            </c:numRef>
          </c:val>
        </c:ser>
        <c:dLbls>
          <c:showLegendKey val="0"/>
          <c:showVal val="0"/>
          <c:showCatName val="0"/>
          <c:showSerName val="0"/>
          <c:showPercent val="0"/>
          <c:showBubbleSize val="0"/>
        </c:dLbls>
        <c:gapWidth val="150"/>
        <c:axId val="414278728"/>
        <c:axId val="41427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414278728"/>
        <c:axId val="414279120"/>
      </c:lineChart>
      <c:dateAx>
        <c:axId val="414278728"/>
        <c:scaling>
          <c:orientation val="minMax"/>
        </c:scaling>
        <c:delete val="1"/>
        <c:axPos val="b"/>
        <c:numFmt formatCode="ge" sourceLinked="1"/>
        <c:majorTickMark val="none"/>
        <c:minorTickMark val="none"/>
        <c:tickLblPos val="none"/>
        <c:crossAx val="414279120"/>
        <c:crosses val="autoZero"/>
        <c:auto val="1"/>
        <c:lblOffset val="100"/>
        <c:baseTimeUnit val="years"/>
      </c:dateAx>
      <c:valAx>
        <c:axId val="41427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27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三原市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122</v>
      </c>
      <c r="AE8" s="49"/>
      <c r="AF8" s="49"/>
      <c r="AG8" s="49"/>
      <c r="AH8" s="49"/>
      <c r="AI8" s="49"/>
      <c r="AJ8" s="49"/>
      <c r="AK8" s="4"/>
      <c r="AL8" s="50">
        <f>データ!S6</f>
        <v>97009</v>
      </c>
      <c r="AM8" s="50"/>
      <c r="AN8" s="50"/>
      <c r="AO8" s="50"/>
      <c r="AP8" s="50"/>
      <c r="AQ8" s="50"/>
      <c r="AR8" s="50"/>
      <c r="AS8" s="50"/>
      <c r="AT8" s="45">
        <f>データ!T6</f>
        <v>471.55</v>
      </c>
      <c r="AU8" s="45"/>
      <c r="AV8" s="45"/>
      <c r="AW8" s="45"/>
      <c r="AX8" s="45"/>
      <c r="AY8" s="45"/>
      <c r="AZ8" s="45"/>
      <c r="BA8" s="45"/>
      <c r="BB8" s="45">
        <f>データ!U6</f>
        <v>205.72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1.28</v>
      </c>
      <c r="Q10" s="45"/>
      <c r="R10" s="45"/>
      <c r="S10" s="45"/>
      <c r="T10" s="45"/>
      <c r="U10" s="45"/>
      <c r="V10" s="45"/>
      <c r="W10" s="45">
        <f>データ!Q6</f>
        <v>100</v>
      </c>
      <c r="X10" s="45"/>
      <c r="Y10" s="45"/>
      <c r="Z10" s="45"/>
      <c r="AA10" s="45"/>
      <c r="AB10" s="45"/>
      <c r="AC10" s="45"/>
      <c r="AD10" s="50">
        <f>データ!R6</f>
        <v>4212</v>
      </c>
      <c r="AE10" s="50"/>
      <c r="AF10" s="50"/>
      <c r="AG10" s="50"/>
      <c r="AH10" s="50"/>
      <c r="AI10" s="50"/>
      <c r="AJ10" s="50"/>
      <c r="AK10" s="2"/>
      <c r="AL10" s="50">
        <f>データ!V6</f>
        <v>1232</v>
      </c>
      <c r="AM10" s="50"/>
      <c r="AN10" s="50"/>
      <c r="AO10" s="50"/>
      <c r="AP10" s="50"/>
      <c r="AQ10" s="50"/>
      <c r="AR10" s="50"/>
      <c r="AS10" s="50"/>
      <c r="AT10" s="45">
        <f>データ!W6</f>
        <v>0.96</v>
      </c>
      <c r="AU10" s="45"/>
      <c r="AV10" s="45"/>
      <c r="AW10" s="45"/>
      <c r="AX10" s="45"/>
      <c r="AY10" s="45"/>
      <c r="AZ10" s="45"/>
      <c r="BA10" s="45"/>
      <c r="BB10" s="45">
        <f>データ!X6</f>
        <v>1283.33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342041</v>
      </c>
      <c r="D6" s="33">
        <f t="shared" si="3"/>
        <v>47</v>
      </c>
      <c r="E6" s="33">
        <f t="shared" si="3"/>
        <v>18</v>
      </c>
      <c r="F6" s="33">
        <f t="shared" si="3"/>
        <v>0</v>
      </c>
      <c r="G6" s="33">
        <f t="shared" si="3"/>
        <v>0</v>
      </c>
      <c r="H6" s="33" t="str">
        <f t="shared" si="3"/>
        <v>広島県　三原市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1.28</v>
      </c>
      <c r="Q6" s="34">
        <f t="shared" si="3"/>
        <v>100</v>
      </c>
      <c r="R6" s="34">
        <f t="shared" si="3"/>
        <v>4212</v>
      </c>
      <c r="S6" s="34">
        <f t="shared" si="3"/>
        <v>97009</v>
      </c>
      <c r="T6" s="34">
        <f t="shared" si="3"/>
        <v>471.55</v>
      </c>
      <c r="U6" s="34">
        <f t="shared" si="3"/>
        <v>205.72</v>
      </c>
      <c r="V6" s="34">
        <f t="shared" si="3"/>
        <v>1232</v>
      </c>
      <c r="W6" s="34">
        <f t="shared" si="3"/>
        <v>0.96</v>
      </c>
      <c r="X6" s="34">
        <f t="shared" si="3"/>
        <v>1283.33</v>
      </c>
      <c r="Y6" s="35">
        <f>IF(Y7="",NA(),Y7)</f>
        <v>83.08</v>
      </c>
      <c r="Z6" s="35">
        <f t="shared" ref="Z6:AH6" si="4">IF(Z7="",NA(),Z7)</f>
        <v>82.33</v>
      </c>
      <c r="AA6" s="35">
        <f t="shared" si="4"/>
        <v>83.48</v>
      </c>
      <c r="AB6" s="35">
        <f t="shared" si="4"/>
        <v>81.63</v>
      </c>
      <c r="AC6" s="35">
        <f t="shared" si="4"/>
        <v>80.959999999999994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1482.52</v>
      </c>
      <c r="BG6" s="35">
        <f t="shared" ref="BG6:BO6" si="7">IF(BG7="",NA(),BG7)</f>
        <v>1465.08</v>
      </c>
      <c r="BH6" s="35">
        <f t="shared" si="7"/>
        <v>890.35</v>
      </c>
      <c r="BI6" s="35">
        <f t="shared" si="7"/>
        <v>861.61</v>
      </c>
      <c r="BJ6" s="35">
        <f t="shared" si="7"/>
        <v>840.5</v>
      </c>
      <c r="BK6" s="35">
        <f t="shared" si="7"/>
        <v>430.64</v>
      </c>
      <c r="BL6" s="35">
        <f t="shared" si="7"/>
        <v>446.63</v>
      </c>
      <c r="BM6" s="35">
        <f t="shared" si="7"/>
        <v>416.91</v>
      </c>
      <c r="BN6" s="35">
        <f t="shared" si="7"/>
        <v>392.19</v>
      </c>
      <c r="BO6" s="35">
        <f t="shared" si="7"/>
        <v>413.5</v>
      </c>
      <c r="BP6" s="34" t="str">
        <f>IF(BP7="","",IF(BP7="-","【-】","【"&amp;SUBSTITUTE(TEXT(BP7,"#,##0.00"),"-","△")&amp;"】"))</f>
        <v>【346.13】</v>
      </c>
      <c r="BQ6" s="35">
        <f>IF(BQ7="",NA(),BQ7)</f>
        <v>24.4</v>
      </c>
      <c r="BR6" s="35">
        <f t="shared" ref="BR6:BZ6" si="8">IF(BR7="",NA(),BR7)</f>
        <v>23.4</v>
      </c>
      <c r="BS6" s="35">
        <f t="shared" si="8"/>
        <v>31.73</v>
      </c>
      <c r="BT6" s="35">
        <f t="shared" si="8"/>
        <v>30.82</v>
      </c>
      <c r="BU6" s="35">
        <f t="shared" si="8"/>
        <v>29.74</v>
      </c>
      <c r="BV6" s="35">
        <f t="shared" si="8"/>
        <v>58.78</v>
      </c>
      <c r="BW6" s="35">
        <f t="shared" si="8"/>
        <v>58.53</v>
      </c>
      <c r="BX6" s="35">
        <f t="shared" si="8"/>
        <v>57.93</v>
      </c>
      <c r="BY6" s="35">
        <f t="shared" si="8"/>
        <v>57.03</v>
      </c>
      <c r="BZ6" s="35">
        <f t="shared" si="8"/>
        <v>55.84</v>
      </c>
      <c r="CA6" s="34" t="str">
        <f>IF(CA7="","",IF(CA7="-","【-】","【"&amp;SUBSTITUTE(TEXT(CA7,"#,##0.00"),"-","△")&amp;"】"))</f>
        <v>【59.83】</v>
      </c>
      <c r="CB6" s="35">
        <f>IF(CB7="",NA(),CB7)</f>
        <v>323.01</v>
      </c>
      <c r="CC6" s="35">
        <f t="shared" ref="CC6:CK6" si="9">IF(CC7="",NA(),CC7)</f>
        <v>328.75</v>
      </c>
      <c r="CD6" s="35">
        <f t="shared" si="9"/>
        <v>363.83</v>
      </c>
      <c r="CE6" s="35">
        <f t="shared" si="9"/>
        <v>371.31</v>
      </c>
      <c r="CF6" s="35">
        <f t="shared" si="9"/>
        <v>373.67</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96.19</v>
      </c>
      <c r="CN6" s="35">
        <f t="shared" ref="CN6:CV6" si="10">IF(CN7="",NA(),CN7)</f>
        <v>96.13</v>
      </c>
      <c r="CO6" s="35">
        <f t="shared" si="10"/>
        <v>97.88</v>
      </c>
      <c r="CP6" s="35">
        <f t="shared" si="10"/>
        <v>97.74</v>
      </c>
      <c r="CQ6" s="35">
        <f t="shared" si="10"/>
        <v>95.95</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342041</v>
      </c>
      <c r="D7" s="37">
        <v>47</v>
      </c>
      <c r="E7" s="37">
        <v>18</v>
      </c>
      <c r="F7" s="37">
        <v>0</v>
      </c>
      <c r="G7" s="37">
        <v>0</v>
      </c>
      <c r="H7" s="37" t="s">
        <v>110</v>
      </c>
      <c r="I7" s="37" t="s">
        <v>111</v>
      </c>
      <c r="J7" s="37" t="s">
        <v>112</v>
      </c>
      <c r="K7" s="37" t="s">
        <v>113</v>
      </c>
      <c r="L7" s="37" t="s">
        <v>114</v>
      </c>
      <c r="M7" s="37"/>
      <c r="N7" s="38" t="s">
        <v>115</v>
      </c>
      <c r="O7" s="38" t="s">
        <v>116</v>
      </c>
      <c r="P7" s="38">
        <v>1.28</v>
      </c>
      <c r="Q7" s="38">
        <v>100</v>
      </c>
      <c r="R7" s="38">
        <v>4212</v>
      </c>
      <c r="S7" s="38">
        <v>97009</v>
      </c>
      <c r="T7" s="38">
        <v>471.55</v>
      </c>
      <c r="U7" s="38">
        <v>205.72</v>
      </c>
      <c r="V7" s="38">
        <v>1232</v>
      </c>
      <c r="W7" s="38">
        <v>0.96</v>
      </c>
      <c r="X7" s="38">
        <v>1283.33</v>
      </c>
      <c r="Y7" s="38">
        <v>83.08</v>
      </c>
      <c r="Z7" s="38">
        <v>82.33</v>
      </c>
      <c r="AA7" s="38">
        <v>83.48</v>
      </c>
      <c r="AB7" s="38">
        <v>81.63</v>
      </c>
      <c r="AC7" s="38">
        <v>80.959999999999994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1482.52</v>
      </c>
      <c r="BG7" s="38">
        <v>1465.08</v>
      </c>
      <c r="BH7" s="38">
        <v>890.35</v>
      </c>
      <c r="BI7" s="38">
        <v>861.61</v>
      </c>
      <c r="BJ7" s="38">
        <v>840.5</v>
      </c>
      <c r="BK7" s="38">
        <v>430.64</v>
      </c>
      <c r="BL7" s="38">
        <v>446.63</v>
      </c>
      <c r="BM7" s="38">
        <v>416.91</v>
      </c>
      <c r="BN7" s="38">
        <v>392.19</v>
      </c>
      <c r="BO7" s="38">
        <v>413.5</v>
      </c>
      <c r="BP7" s="38">
        <v>346.13</v>
      </c>
      <c r="BQ7" s="38">
        <v>24.4</v>
      </c>
      <c r="BR7" s="38">
        <v>23.4</v>
      </c>
      <c r="BS7" s="38">
        <v>31.73</v>
      </c>
      <c r="BT7" s="38">
        <v>30.82</v>
      </c>
      <c r="BU7" s="38">
        <v>29.74</v>
      </c>
      <c r="BV7" s="38">
        <v>58.78</v>
      </c>
      <c r="BW7" s="38">
        <v>58.53</v>
      </c>
      <c r="BX7" s="38">
        <v>57.93</v>
      </c>
      <c r="BY7" s="38">
        <v>57.03</v>
      </c>
      <c r="BZ7" s="38">
        <v>55.84</v>
      </c>
      <c r="CA7" s="38">
        <v>59.83</v>
      </c>
      <c r="CB7" s="38">
        <v>323.01</v>
      </c>
      <c r="CC7" s="38">
        <v>328.75</v>
      </c>
      <c r="CD7" s="38">
        <v>363.83</v>
      </c>
      <c r="CE7" s="38">
        <v>371.31</v>
      </c>
      <c r="CF7" s="38">
        <v>373.67</v>
      </c>
      <c r="CG7" s="38">
        <v>257.02999999999997</v>
      </c>
      <c r="CH7" s="38">
        <v>266.57</v>
      </c>
      <c r="CI7" s="38">
        <v>276.93</v>
      </c>
      <c r="CJ7" s="38">
        <v>283.73</v>
      </c>
      <c r="CK7" s="38">
        <v>287.57</v>
      </c>
      <c r="CL7" s="38">
        <v>268.69</v>
      </c>
      <c r="CM7" s="38">
        <v>96.19</v>
      </c>
      <c r="CN7" s="38">
        <v>96.13</v>
      </c>
      <c r="CO7" s="38">
        <v>97.88</v>
      </c>
      <c r="CP7" s="38">
        <v>97.74</v>
      </c>
      <c r="CQ7" s="38">
        <v>95.95</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廣谷 陽一</cp:lastModifiedBy>
  <cp:lastPrinted>2018-01-29T01:11:56Z</cp:lastPrinted>
  <dcterms:created xsi:type="dcterms:W3CDTF">2017-12-25T02:41:27Z</dcterms:created>
  <dcterms:modified xsi:type="dcterms:W3CDTF">2018-01-29T01:11:57Z</dcterms:modified>
  <cp:category/>
</cp:coreProperties>
</file>