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財政係\99_その他\親玉バックアップ\県等回答\30.1.25　公営企業経営比較分析表\回答\"/>
    </mc:Choice>
  </mc:AlternateContent>
  <workbookProtection workbookPassword="B319" lockStructure="1"/>
  <bookViews>
    <workbookView xWindow="-15" yWindow="-15" windowWidth="10245" windowHeight="841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T6" i="5"/>
  <c r="AT8" i="4" s="1"/>
  <c r="S6" i="5"/>
  <c r="AL8" i="4" s="1"/>
  <c r="R6" i="5"/>
  <c r="AD10" i="4" s="1"/>
  <c r="Q6" i="5"/>
  <c r="W10" i="4" s="1"/>
  <c r="P6" i="5"/>
  <c r="P10" i="4" s="1"/>
  <c r="O6" i="5"/>
  <c r="I10" i="4" s="1"/>
  <c r="N6" i="5"/>
  <c r="B10" i="4" s="1"/>
  <c r="M6" i="5"/>
  <c r="L6" i="5"/>
  <c r="W8" i="4" s="1"/>
  <c r="K6" i="5"/>
  <c r="P8" i="4" s="1"/>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BB8" i="4"/>
  <c r="I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<sst xmlns="http://schemas.openxmlformats.org/spreadsheetml/2006/main" count="240" uniqueCount="125">
  <si>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</si>
  <si>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</si>
  <si>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</si>
  <si>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</si>
  <si>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</si>
  <si>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</si>
  <si>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</si>
  <si>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</si>
  <si>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</si>
  <si>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</si>
  <si>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</si>
  <si>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</si>
  <si>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</si>
  <si>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</si>
  <si>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</si>
  <si>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</si>
  <si>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</si>
  <si>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</si>
  <si>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</si>
  <si>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</si>
  <si>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</si>
  <si>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</si>
  <si>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</si>
  <si>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</si>
  <si>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</si>
  <si>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</si>
  <si>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</si>
  <si>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</si>
  <si>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</si>
  <si>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</si>
  <si>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</si>
  <si>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</si>
  <si>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</si>
  <si>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</si>
  <si>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</si>
  <si>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</si>
  <si>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</si>
  <si>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</si>
  <si>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</si>
  <si>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</si>
  <si>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</si>
  <si>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</si>
  <si>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</si>
  <si>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</si>
  <si>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</si>
  <si>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</si>
  <si>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</si>
  <si>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</si>
  <si>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</si>
  <si>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</si>
  <si>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</si>
  <si>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</si>
  <si>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</si>
  <si>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</si>
  <si>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</si>
  <si>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</si>
  <si>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</si>
  <si>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</si>
  <si>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</si>
  <si>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</si>
  <si>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</si>
  <si>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</si>
  <si>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</si>
  <si>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</si>
  <si>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</si>
  <si>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</si>
  <si>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</si>
  <si>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</si>
  <si>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</si>
  <si>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</si>
  <si>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</si>
  <si>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</si>
  <si>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</si>
  <si>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</si>
  <si>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</si>
  <si>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</si>
  <si>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</si>
  <si>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</si>
  <si>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</si>
  <si>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</si>
  <si>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</si>
  <si>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</si>
  <si>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</si>
  <si>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</si>
  <si>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</si>
  <si>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</si>
  <si>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</si>
  <si>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</si>
  <si>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</si>
  <si>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</si>
  <si>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</si>
  <si>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</si>
  <si>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</si>
  <si>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</si>
  <si>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</si>
  <si>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</si>
  <si>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</si>
  <si>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</si>
  <si>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</si>
  <si>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</si>
  <si>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</si>
  <si>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</si>
  <si>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</si>
  <si>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</si>
  <si>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</si>
  <si>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</si>
  <si>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</si>
  <si>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</si>
  <si>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</si>
  <si>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大竹市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</si>
  <si>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</si>
  <si>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</si>
  <si>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</si>
  <si>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</si>
  <si>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</si>
  <si>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</si>
  <si>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</si>
  <si>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</si>
  <si>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</si>
  <si>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</si>
  <si>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</si>
  <si>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に入ってから整備された施設のため，構造物を更新するまでにはいたっていませんが，付帯施設の電気機械設備などの修繕箇所が増加しています。現状としては，故障のたびに取替や修繕を行っていますが，今後は，計画的な修繕と更新を図っていく必要があります。</t>
    <phoneticPr fontId="7"/>
  </si>
  <si>
    <t>　本事業は，衛生環境改善のため整備した施設規模に対し，処理人口が少なくなっているため，使用料収入だけでは賄えず，一般会計からの繰入がないと成り立ちません。今後施設の老朽化が進んでいく中で，計画的な修繕等を図っていく必要がありますが，その財源を確保するための使用料改定については，負担の公平性を考慮し，公共下水道事業の使用料に見合う額としていることから，本事業での大きな見直しは難しい状況です。
　</t>
    <phoneticPr fontId="7"/>
  </si>
  <si>
    <t>　処理区域内人口は減少傾向にあり，それに伴い使用料収入も減少していることから，収益的収支比率は低下傾向にあります。
　経費節減や収納率向上に努めていますが，人口減に伴い有収水量も低下傾向にあることから汚水処理原価は高く，経費回収率は下がっています。
　そのため，一般会計からの繰入金により収支の均衡を保っている状況です。</t>
    <rPh sb="49" eb="51">
      <t>ケイコウ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</si>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</sst>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1849792"/>
        <c:axId val="12566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181849792"/>
        <c:axId val="125660544"/>
      </c:lineChart>
      <c:dateAx>
        <c:axId val="181849792"/>
        <c:scaling>
          <c:orientation val="minMax"/>
        </c:scaling>
        <c:delete val="1"/>
        <c:axPos val="b"/>
        <c:numFmt formatCode="ge" sourceLinked="1"/>
        <c:majorTickMark val="none"/>
        <c:minorTickMark val="none"/>
        <c:tickLblPos val="none"/>
        <c:crossAx val="125660544"/>
        <c:crosses val="autoZero"/>
        <c:auto val="1"/>
        <c:lblOffset val="100"/>
        <c:baseTimeUnit val="years"/>
      </c:dateAx>
      <c:valAx>
        <c:axId val="12566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84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55.73</c:v>
                </c:pt>
                <c:pt idx="1">
                  <c:v>53.65</c:v>
                </c:pt>
                <c:pt idx="2">
                  <c:v>53.13</c:v>
                </c:pt>
                <c:pt idx="3">
                  <c:v>52.6</c:v>
                </c:pt>
                <c:pt idx="4">
                  <c:v>52.6</c:v>
                </c:pt>
              </c:numCache>
            </c:numRef>
          </c:val>
        </c:ser>
        <c:dLbls>
          <c:showLegendKey val="0"/>
          <c:showVal val="0"/>
          <c:showCatName val="0"/>
          <c:showSerName val="0"/>
          <c:showPercent val="0"/>
          <c:showBubbleSize val="0"/>
        </c:dLbls>
        <c:gapWidth val="150"/>
        <c:axId val="182883824"/>
        <c:axId val="182884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182883824"/>
        <c:axId val="182884216"/>
      </c:lineChart>
      <c:dateAx>
        <c:axId val="182883824"/>
        <c:scaling>
          <c:orientation val="minMax"/>
        </c:scaling>
        <c:delete val="1"/>
        <c:axPos val="b"/>
        <c:numFmt formatCode="ge" sourceLinked="1"/>
        <c:majorTickMark val="none"/>
        <c:minorTickMark val="none"/>
        <c:tickLblPos val="none"/>
        <c:crossAx val="182884216"/>
        <c:crosses val="autoZero"/>
        <c:auto val="1"/>
        <c:lblOffset val="100"/>
        <c:baseTimeUnit val="years"/>
      </c:dateAx>
      <c:valAx>
        <c:axId val="182884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88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94.41</c:v>
                </c:pt>
                <c:pt idx="1">
                  <c:v>91.67</c:v>
                </c:pt>
                <c:pt idx="2">
                  <c:v>91.78</c:v>
                </c:pt>
                <c:pt idx="3">
                  <c:v>93.49</c:v>
                </c:pt>
                <c:pt idx="4">
                  <c:v>98.19</c:v>
                </c:pt>
              </c:numCache>
            </c:numRef>
          </c:val>
        </c:ser>
        <c:dLbls>
          <c:showLegendKey val="0"/>
          <c:showVal val="0"/>
          <c:showCatName val="0"/>
          <c:showSerName val="0"/>
          <c:showPercent val="0"/>
          <c:showBubbleSize val="0"/>
        </c:dLbls>
        <c:gapWidth val="150"/>
        <c:axId val="182885392"/>
        <c:axId val="182885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182885392"/>
        <c:axId val="182885784"/>
      </c:lineChart>
      <c:dateAx>
        <c:axId val="182885392"/>
        <c:scaling>
          <c:orientation val="minMax"/>
        </c:scaling>
        <c:delete val="1"/>
        <c:axPos val="b"/>
        <c:numFmt formatCode="ge" sourceLinked="1"/>
        <c:majorTickMark val="none"/>
        <c:minorTickMark val="none"/>
        <c:tickLblPos val="none"/>
        <c:crossAx val="182885784"/>
        <c:crosses val="autoZero"/>
        <c:auto val="1"/>
        <c:lblOffset val="100"/>
        <c:baseTimeUnit val="years"/>
      </c:dateAx>
      <c:valAx>
        <c:axId val="182885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88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87.81</c:v>
                </c:pt>
                <c:pt idx="1">
                  <c:v>87.46</c:v>
                </c:pt>
                <c:pt idx="2">
                  <c:v>86.86</c:v>
                </c:pt>
                <c:pt idx="3">
                  <c:v>86.25</c:v>
                </c:pt>
                <c:pt idx="4">
                  <c:v>86.55</c:v>
                </c:pt>
              </c:numCache>
            </c:numRef>
          </c:val>
        </c:ser>
        <c:dLbls>
          <c:showLegendKey val="0"/>
          <c:showVal val="0"/>
          <c:showCatName val="0"/>
          <c:showSerName val="0"/>
          <c:showPercent val="0"/>
          <c:showBubbleSize val="0"/>
        </c:dLbls>
        <c:gapWidth val="150"/>
        <c:axId val="181926608"/>
        <c:axId val="18180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1926608"/>
        <c:axId val="181801728"/>
      </c:lineChart>
      <c:dateAx>
        <c:axId val="181926608"/>
        <c:scaling>
          <c:orientation val="minMax"/>
        </c:scaling>
        <c:delete val="1"/>
        <c:axPos val="b"/>
        <c:numFmt formatCode="ge" sourceLinked="1"/>
        <c:majorTickMark val="none"/>
        <c:minorTickMark val="none"/>
        <c:tickLblPos val="none"/>
        <c:crossAx val="181801728"/>
        <c:crosses val="autoZero"/>
        <c:auto val="1"/>
        <c:lblOffset val="100"/>
        <c:baseTimeUnit val="years"/>
      </c:dateAx>
      <c:valAx>
        <c:axId val="18180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92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2687552"/>
        <c:axId val="182742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2687552"/>
        <c:axId val="182742840"/>
      </c:lineChart>
      <c:dateAx>
        <c:axId val="182687552"/>
        <c:scaling>
          <c:orientation val="minMax"/>
        </c:scaling>
        <c:delete val="1"/>
        <c:axPos val="b"/>
        <c:numFmt formatCode="ge" sourceLinked="1"/>
        <c:majorTickMark val="none"/>
        <c:minorTickMark val="none"/>
        <c:tickLblPos val="none"/>
        <c:crossAx val="182742840"/>
        <c:crosses val="autoZero"/>
        <c:auto val="1"/>
        <c:lblOffset val="100"/>
        <c:baseTimeUnit val="years"/>
      </c:dateAx>
      <c:valAx>
        <c:axId val="182742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68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2812200"/>
        <c:axId val="6275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2812200"/>
        <c:axId val="62751360"/>
      </c:lineChart>
      <c:dateAx>
        <c:axId val="182812200"/>
        <c:scaling>
          <c:orientation val="minMax"/>
        </c:scaling>
        <c:delete val="1"/>
        <c:axPos val="b"/>
        <c:numFmt formatCode="ge" sourceLinked="1"/>
        <c:majorTickMark val="none"/>
        <c:minorTickMark val="none"/>
        <c:tickLblPos val="none"/>
        <c:crossAx val="62751360"/>
        <c:crosses val="autoZero"/>
        <c:auto val="1"/>
        <c:lblOffset val="100"/>
        <c:baseTimeUnit val="years"/>
      </c:dateAx>
      <c:valAx>
        <c:axId val="6275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812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2752536"/>
        <c:axId val="18251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2752536"/>
        <c:axId val="182519648"/>
      </c:lineChart>
      <c:dateAx>
        <c:axId val="62752536"/>
        <c:scaling>
          <c:orientation val="minMax"/>
        </c:scaling>
        <c:delete val="1"/>
        <c:axPos val="b"/>
        <c:numFmt formatCode="ge" sourceLinked="1"/>
        <c:majorTickMark val="none"/>
        <c:minorTickMark val="none"/>
        <c:tickLblPos val="none"/>
        <c:crossAx val="182519648"/>
        <c:crosses val="autoZero"/>
        <c:auto val="1"/>
        <c:lblOffset val="100"/>
        <c:baseTimeUnit val="years"/>
      </c:dateAx>
      <c:valAx>
        <c:axId val="18251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752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2750968"/>
        <c:axId val="182520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2750968"/>
        <c:axId val="182520824"/>
      </c:lineChart>
      <c:dateAx>
        <c:axId val="62750968"/>
        <c:scaling>
          <c:orientation val="minMax"/>
        </c:scaling>
        <c:delete val="1"/>
        <c:axPos val="b"/>
        <c:numFmt formatCode="ge" sourceLinked="1"/>
        <c:majorTickMark val="none"/>
        <c:minorTickMark val="none"/>
        <c:tickLblPos val="none"/>
        <c:crossAx val="182520824"/>
        <c:crosses val="autoZero"/>
        <c:auto val="1"/>
        <c:lblOffset val="100"/>
        <c:baseTimeUnit val="years"/>
      </c:dateAx>
      <c:valAx>
        <c:axId val="182520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750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3533.38</c:v>
                </c:pt>
                <c:pt idx="1">
                  <c:v>3553.35</c:v>
                </c:pt>
                <c:pt idx="2">
                  <c:v>3484.09</c:v>
                </c:pt>
                <c:pt idx="3">
                  <c:v>3334.44</c:v>
                </c:pt>
                <c:pt idx="4">
                  <c:v>3082.04</c:v>
                </c:pt>
              </c:numCache>
            </c:numRef>
          </c:val>
        </c:ser>
        <c:dLbls>
          <c:showLegendKey val="0"/>
          <c:showVal val="0"/>
          <c:showCatName val="0"/>
          <c:showSerName val="0"/>
          <c:showPercent val="0"/>
          <c:showBubbleSize val="0"/>
        </c:dLbls>
        <c:gapWidth val="150"/>
        <c:axId val="62750576"/>
        <c:axId val="62750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62750576"/>
        <c:axId val="62750184"/>
      </c:lineChart>
      <c:dateAx>
        <c:axId val="62750576"/>
        <c:scaling>
          <c:orientation val="minMax"/>
        </c:scaling>
        <c:delete val="1"/>
        <c:axPos val="b"/>
        <c:numFmt formatCode="ge" sourceLinked="1"/>
        <c:majorTickMark val="none"/>
        <c:minorTickMark val="none"/>
        <c:tickLblPos val="none"/>
        <c:crossAx val="62750184"/>
        <c:crosses val="autoZero"/>
        <c:auto val="1"/>
        <c:lblOffset val="100"/>
        <c:baseTimeUnit val="years"/>
      </c:dateAx>
      <c:valAx>
        <c:axId val="62750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75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28.56</c:v>
                </c:pt>
                <c:pt idx="1">
                  <c:v>25.95</c:v>
                </c:pt>
                <c:pt idx="2">
                  <c:v>24.61</c:v>
                </c:pt>
                <c:pt idx="3">
                  <c:v>23.88</c:v>
                </c:pt>
                <c:pt idx="4">
                  <c:v>23.07</c:v>
                </c:pt>
              </c:numCache>
            </c:numRef>
          </c:val>
        </c:ser>
        <c:dLbls>
          <c:showLegendKey val="0"/>
          <c:showVal val="0"/>
          <c:showCatName val="0"/>
          <c:showSerName val="0"/>
          <c:showPercent val="0"/>
          <c:showBubbleSize val="0"/>
        </c:dLbls>
        <c:gapWidth val="150"/>
        <c:axId val="182522000"/>
        <c:axId val="182522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182522000"/>
        <c:axId val="182522392"/>
      </c:lineChart>
      <c:dateAx>
        <c:axId val="182522000"/>
        <c:scaling>
          <c:orientation val="minMax"/>
        </c:scaling>
        <c:delete val="1"/>
        <c:axPos val="b"/>
        <c:numFmt formatCode="ge" sourceLinked="1"/>
        <c:majorTickMark val="none"/>
        <c:minorTickMark val="none"/>
        <c:tickLblPos val="none"/>
        <c:crossAx val="182522392"/>
        <c:crosses val="autoZero"/>
        <c:auto val="1"/>
        <c:lblOffset val="100"/>
        <c:baseTimeUnit val="years"/>
      </c:dateAx>
      <c:valAx>
        <c:axId val="182522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52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518.20000000000005</c:v>
                </c:pt>
                <c:pt idx="1">
                  <c:v>551.07000000000005</c:v>
                </c:pt>
                <c:pt idx="2">
                  <c:v>588.46</c:v>
                </c:pt>
                <c:pt idx="3">
                  <c:v>605.42999999999995</c:v>
                </c:pt>
                <c:pt idx="4">
                  <c:v>637.54999999999995</c:v>
                </c:pt>
              </c:numCache>
            </c:numRef>
          </c:val>
        </c:ser>
        <c:dLbls>
          <c:showLegendKey val="0"/>
          <c:showVal val="0"/>
          <c:showCatName val="0"/>
          <c:showSerName val="0"/>
          <c:showPercent val="0"/>
          <c:showBubbleSize val="0"/>
        </c:dLbls>
        <c:gapWidth val="150"/>
        <c:axId val="182882256"/>
        <c:axId val="182882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182882256"/>
        <c:axId val="182882648"/>
      </c:lineChart>
      <c:dateAx>
        <c:axId val="182882256"/>
        <c:scaling>
          <c:orientation val="minMax"/>
        </c:scaling>
        <c:delete val="1"/>
        <c:axPos val="b"/>
        <c:numFmt formatCode="ge" sourceLinked="1"/>
        <c:majorTickMark val="none"/>
        <c:minorTickMark val="none"/>
        <c:tickLblPos val="none"/>
        <c:crossAx val="182882648"/>
        <c:crosses val="autoZero"/>
        <c:auto val="1"/>
        <c:lblOffset val="100"/>
        <c:baseTimeUnit val="years"/>
      </c:dateAx>
      <c:valAx>
        <c:axId val="182882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88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C5" sqref="AC5"/>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広島県　大竹市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124</v>
      </c>
      <c r="AE8" s="73"/>
      <c r="AF8" s="73"/>
      <c r="AG8" s="73"/>
      <c r="AH8" s="73"/>
      <c r="AI8" s="73"/>
      <c r="AJ8" s="73"/>
      <c r="AK8" s="4"/>
      <c r="AL8" s="67">
        <f>データ!S6</f>
        <v>27799</v>
      </c>
      <c r="AM8" s="67"/>
      <c r="AN8" s="67"/>
      <c r="AO8" s="67"/>
      <c r="AP8" s="67"/>
      <c r="AQ8" s="67"/>
      <c r="AR8" s="67"/>
      <c r="AS8" s="67"/>
      <c r="AT8" s="66">
        <f>データ!T6</f>
        <v>78.66</v>
      </c>
      <c r="AU8" s="66"/>
      <c r="AV8" s="66"/>
      <c r="AW8" s="66"/>
      <c r="AX8" s="66"/>
      <c r="AY8" s="66"/>
      <c r="AZ8" s="66"/>
      <c r="BA8" s="66"/>
      <c r="BB8" s="66">
        <f>データ!U6</f>
        <v>353.41</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1.2</v>
      </c>
      <c r="Q10" s="66"/>
      <c r="R10" s="66"/>
      <c r="S10" s="66"/>
      <c r="T10" s="66"/>
      <c r="U10" s="66"/>
      <c r="V10" s="66"/>
      <c r="W10" s="66">
        <f>データ!Q6</f>
        <v>100</v>
      </c>
      <c r="X10" s="66"/>
      <c r="Y10" s="66"/>
      <c r="Z10" s="66"/>
      <c r="AA10" s="66"/>
      <c r="AB10" s="66"/>
      <c r="AC10" s="66"/>
      <c r="AD10" s="67">
        <f>データ!R6</f>
        <v>3701</v>
      </c>
      <c r="AE10" s="67"/>
      <c r="AF10" s="67"/>
      <c r="AG10" s="67"/>
      <c r="AH10" s="67"/>
      <c r="AI10" s="67"/>
      <c r="AJ10" s="67"/>
      <c r="AK10" s="2"/>
      <c r="AL10" s="67">
        <f>データ!V6</f>
        <v>332</v>
      </c>
      <c r="AM10" s="67"/>
      <c r="AN10" s="67"/>
      <c r="AO10" s="67"/>
      <c r="AP10" s="67"/>
      <c r="AQ10" s="67"/>
      <c r="AR10" s="67"/>
      <c r="AS10" s="67"/>
      <c r="AT10" s="66">
        <f>データ!W6</f>
        <v>0.14000000000000001</v>
      </c>
      <c r="AU10" s="66"/>
      <c r="AV10" s="66"/>
      <c r="AW10" s="66"/>
      <c r="AX10" s="66"/>
      <c r="AY10" s="66"/>
      <c r="AZ10" s="66"/>
      <c r="BA10" s="66"/>
      <c r="BB10" s="66">
        <f>データ!X6</f>
        <v>2371.4299999999998</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342114</v>
      </c>
      <c r="D6" s="33">
        <f t="shared" si="3"/>
        <v>47</v>
      </c>
      <c r="E6" s="33">
        <f t="shared" si="3"/>
        <v>17</v>
      </c>
      <c r="F6" s="33">
        <f t="shared" si="3"/>
        <v>5</v>
      </c>
      <c r="G6" s="33">
        <f t="shared" si="3"/>
        <v>0</v>
      </c>
      <c r="H6" s="33" t="str">
        <f t="shared" si="3"/>
        <v>広島県　大竹市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1.2</v>
      </c>
      <c r="Q6" s="34">
        <f t="shared" si="3"/>
        <v>100</v>
      </c>
      <c r="R6" s="34">
        <f t="shared" si="3"/>
        <v>3701</v>
      </c>
      <c r="S6" s="34">
        <f t="shared" si="3"/>
        <v>27799</v>
      </c>
      <c r="T6" s="34">
        <f t="shared" si="3"/>
        <v>78.66</v>
      </c>
      <c r="U6" s="34">
        <f t="shared" si="3"/>
        <v>353.41</v>
      </c>
      <c r="V6" s="34">
        <f t="shared" si="3"/>
        <v>332</v>
      </c>
      <c r="W6" s="34">
        <f t="shared" si="3"/>
        <v>0.14000000000000001</v>
      </c>
      <c r="X6" s="34">
        <f t="shared" si="3"/>
        <v>2371.4299999999998</v>
      </c>
      <c r="Y6" s="35">
        <f>IF(Y7="",NA(),Y7)</f>
        <v>87.81</v>
      </c>
      <c r="Z6" s="35">
        <f t="shared" ref="Z6:AH6" si="4">IF(Z7="",NA(),Z7)</f>
        <v>87.46</v>
      </c>
      <c r="AA6" s="35">
        <f t="shared" si="4"/>
        <v>86.86</v>
      </c>
      <c r="AB6" s="35">
        <f t="shared" si="4"/>
        <v>86.25</v>
      </c>
      <c r="AC6" s="35">
        <f t="shared" si="4"/>
        <v>86.55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3533.38</v>
      </c>
      <c r="BG6" s="35">
        <f t="shared" ref="BG6:BO6" si="7">IF(BG7="",NA(),BG7)</f>
        <v>3553.35</v>
      </c>
      <c r="BH6" s="35">
        <f t="shared" si="7"/>
        <v>3484.09</v>
      </c>
      <c r="BI6" s="35">
        <f t="shared" si="7"/>
        <v>3334.44</v>
      </c>
      <c r="BJ6" s="35">
        <f t="shared" si="7"/>
        <v>3082.04</v>
      </c>
      <c r="BK6" s="35">
        <f t="shared" si="7"/>
        <v>1144.05</v>
      </c>
      <c r="BL6" s="35">
        <f t="shared" si="7"/>
        <v>1126.77</v>
      </c>
      <c r="BM6" s="35">
        <f t="shared" si="7"/>
        <v>1044.8</v>
      </c>
      <c r="BN6" s="35">
        <f t="shared" si="7"/>
        <v>1081.8</v>
      </c>
      <c r="BO6" s="35">
        <f t="shared" si="7"/>
        <v>974.93</v>
      </c>
      <c r="BP6" s="34" t="str">
        <f>IF(BP7="","",IF(BP7="-","【-】","【"&amp;SUBSTITUTE(TEXT(BP7,"#,##0.00"),"-","△")&amp;"】"))</f>
        <v>【914.53】</v>
      </c>
      <c r="BQ6" s="35">
        <f>IF(BQ7="",NA(),BQ7)</f>
        <v>28.56</v>
      </c>
      <c r="BR6" s="35">
        <f t="shared" ref="BR6:BZ6" si="8">IF(BR7="",NA(),BR7)</f>
        <v>25.95</v>
      </c>
      <c r="BS6" s="35">
        <f t="shared" si="8"/>
        <v>24.61</v>
      </c>
      <c r="BT6" s="35">
        <f t="shared" si="8"/>
        <v>23.88</v>
      </c>
      <c r="BU6" s="35">
        <f t="shared" si="8"/>
        <v>23.07</v>
      </c>
      <c r="BV6" s="35">
        <f t="shared" si="8"/>
        <v>42.48</v>
      </c>
      <c r="BW6" s="35">
        <f t="shared" si="8"/>
        <v>50.9</v>
      </c>
      <c r="BX6" s="35">
        <f t="shared" si="8"/>
        <v>50.82</v>
      </c>
      <c r="BY6" s="35">
        <f t="shared" si="8"/>
        <v>52.19</v>
      </c>
      <c r="BZ6" s="35">
        <f t="shared" si="8"/>
        <v>55.32</v>
      </c>
      <c r="CA6" s="34" t="str">
        <f>IF(CA7="","",IF(CA7="-","【-】","【"&amp;SUBSTITUTE(TEXT(CA7,"#,##0.00"),"-","△")&amp;"】"))</f>
        <v>【55.73】</v>
      </c>
      <c r="CB6" s="35">
        <f>IF(CB7="",NA(),CB7)</f>
        <v>518.20000000000005</v>
      </c>
      <c r="CC6" s="35">
        <f t="shared" ref="CC6:CK6" si="9">IF(CC7="",NA(),CC7)</f>
        <v>551.07000000000005</v>
      </c>
      <c r="CD6" s="35">
        <f t="shared" si="9"/>
        <v>588.46</v>
      </c>
      <c r="CE6" s="35">
        <f t="shared" si="9"/>
        <v>605.42999999999995</v>
      </c>
      <c r="CF6" s="35">
        <f t="shared" si="9"/>
        <v>637.54999999999995</v>
      </c>
      <c r="CG6" s="35">
        <f t="shared" si="9"/>
        <v>343.8</v>
      </c>
      <c r="CH6" s="35">
        <f t="shared" si="9"/>
        <v>293.27</v>
      </c>
      <c r="CI6" s="35">
        <f t="shared" si="9"/>
        <v>300.52</v>
      </c>
      <c r="CJ6" s="35">
        <f t="shared" si="9"/>
        <v>296.14</v>
      </c>
      <c r="CK6" s="35">
        <f t="shared" si="9"/>
        <v>283.17</v>
      </c>
      <c r="CL6" s="34" t="str">
        <f>IF(CL7="","",IF(CL7="-","【-】","【"&amp;SUBSTITUTE(TEXT(CL7,"#,##0.00"),"-","△")&amp;"】"))</f>
        <v>【276.78】</v>
      </c>
      <c r="CM6" s="35">
        <f>IF(CM7="",NA(),CM7)</f>
        <v>55.73</v>
      </c>
      <c r="CN6" s="35">
        <f t="shared" ref="CN6:CV6" si="10">IF(CN7="",NA(),CN7)</f>
        <v>53.65</v>
      </c>
      <c r="CO6" s="35">
        <f t="shared" si="10"/>
        <v>53.13</v>
      </c>
      <c r="CP6" s="35">
        <f t="shared" si="10"/>
        <v>52.6</v>
      </c>
      <c r="CQ6" s="35">
        <f t="shared" si="10"/>
        <v>52.6</v>
      </c>
      <c r="CR6" s="35">
        <f t="shared" si="10"/>
        <v>46.06</v>
      </c>
      <c r="CS6" s="35">
        <f t="shared" si="10"/>
        <v>53.78</v>
      </c>
      <c r="CT6" s="35">
        <f t="shared" si="10"/>
        <v>53.24</v>
      </c>
      <c r="CU6" s="35">
        <f t="shared" si="10"/>
        <v>52.31</v>
      </c>
      <c r="CV6" s="35">
        <f t="shared" si="10"/>
        <v>60.65</v>
      </c>
      <c r="CW6" s="34" t="str">
        <f>IF(CW7="","",IF(CW7="-","【-】","【"&amp;SUBSTITUTE(TEXT(CW7,"#,##0.00"),"-","△")&amp;"】"))</f>
        <v>【59.15】</v>
      </c>
      <c r="CX6" s="35">
        <f>IF(CX7="",NA(),CX7)</f>
        <v>94.41</v>
      </c>
      <c r="CY6" s="35">
        <f t="shared" ref="CY6:DG6" si="11">IF(CY7="",NA(),CY7)</f>
        <v>91.67</v>
      </c>
      <c r="CZ6" s="35">
        <f t="shared" si="11"/>
        <v>91.78</v>
      </c>
      <c r="DA6" s="35">
        <f t="shared" si="11"/>
        <v>93.49</v>
      </c>
      <c r="DB6" s="35">
        <f t="shared" si="11"/>
        <v>98.19</v>
      </c>
      <c r="DC6" s="35">
        <f t="shared" si="11"/>
        <v>72.989999999999995</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342114</v>
      </c>
      <c r="D7" s="37">
        <v>47</v>
      </c>
      <c r="E7" s="37">
        <v>17</v>
      </c>
      <c r="F7" s="37">
        <v>5</v>
      </c>
      <c r="G7" s="37">
        <v>0</v>
      </c>
      <c r="H7" s="37" t="s">
        <v>109</v>
      </c>
      <c r="I7" s="37" t="s">
        <v>110</v>
      </c>
      <c r="J7" s="37" t="s">
        <v>111</v>
      </c>
      <c r="K7" s="37" t="s">
        <v>112</v>
      </c>
      <c r="L7" s="37" t="s">
        <v>113</v>
      </c>
      <c r="M7" s="37"/>
      <c r="N7" s="38" t="s">
        <v>114</v>
      </c>
      <c r="O7" s="38" t="s">
        <v>115</v>
      </c>
      <c r="P7" s="38">
        <v>1.2</v>
      </c>
      <c r="Q7" s="38">
        <v>100</v>
      </c>
      <c r="R7" s="38">
        <v>3701</v>
      </c>
      <c r="S7" s="38">
        <v>27799</v>
      </c>
      <c r="T7" s="38">
        <v>78.66</v>
      </c>
      <c r="U7" s="38">
        <v>353.41</v>
      </c>
      <c r="V7" s="38">
        <v>332</v>
      </c>
      <c r="W7" s="38">
        <v>0.14000000000000001</v>
      </c>
      <c r="X7" s="38">
        <v>2371.4299999999998</v>
      </c>
      <c r="Y7" s="38">
        <v>87.81</v>
      </c>
      <c r="Z7" s="38">
        <v>87.46</v>
      </c>
      <c r="AA7" s="38">
        <v>86.86</v>
      </c>
      <c r="AB7" s="38">
        <v>86.25</v>
      </c>
      <c r="AC7" s="38">
        <v>86.55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3533.38</v>
      </c>
      <c r="BG7" s="38">
        <v>3553.35</v>
      </c>
      <c r="BH7" s="38">
        <v>3484.09</v>
      </c>
      <c r="BI7" s="38">
        <v>3334.44</v>
      </c>
      <c r="BJ7" s="38">
        <v>3082.04</v>
      </c>
      <c r="BK7" s="38">
        <v>1144.05</v>
      </c>
      <c r="BL7" s="38">
        <v>1126.77</v>
      </c>
      <c r="BM7" s="38">
        <v>1044.8</v>
      </c>
      <c r="BN7" s="38">
        <v>1081.8</v>
      </c>
      <c r="BO7" s="38">
        <v>974.93</v>
      </c>
      <c r="BP7" s="38">
        <v>914.53</v>
      </c>
      <c r="BQ7" s="38">
        <v>28.56</v>
      </c>
      <c r="BR7" s="38">
        <v>25.95</v>
      </c>
      <c r="BS7" s="38">
        <v>24.61</v>
      </c>
      <c r="BT7" s="38">
        <v>23.88</v>
      </c>
      <c r="BU7" s="38">
        <v>23.07</v>
      </c>
      <c r="BV7" s="38">
        <v>42.48</v>
      </c>
      <c r="BW7" s="38">
        <v>50.9</v>
      </c>
      <c r="BX7" s="38">
        <v>50.82</v>
      </c>
      <c r="BY7" s="38">
        <v>52.19</v>
      </c>
      <c r="BZ7" s="38">
        <v>55.32</v>
      </c>
      <c r="CA7" s="38">
        <v>55.73</v>
      </c>
      <c r="CB7" s="38">
        <v>518.20000000000005</v>
      </c>
      <c r="CC7" s="38">
        <v>551.07000000000005</v>
      </c>
      <c r="CD7" s="38">
        <v>588.46</v>
      </c>
      <c r="CE7" s="38">
        <v>605.42999999999995</v>
      </c>
      <c r="CF7" s="38">
        <v>637.54999999999995</v>
      </c>
      <c r="CG7" s="38">
        <v>343.8</v>
      </c>
      <c r="CH7" s="38">
        <v>293.27</v>
      </c>
      <c r="CI7" s="38">
        <v>300.52</v>
      </c>
      <c r="CJ7" s="38">
        <v>296.14</v>
      </c>
      <c r="CK7" s="38">
        <v>283.17</v>
      </c>
      <c r="CL7" s="38">
        <v>276.77999999999997</v>
      </c>
      <c r="CM7" s="38">
        <v>55.73</v>
      </c>
      <c r="CN7" s="38">
        <v>53.65</v>
      </c>
      <c r="CO7" s="38">
        <v>53.13</v>
      </c>
      <c r="CP7" s="38">
        <v>52.6</v>
      </c>
      <c r="CQ7" s="38">
        <v>52.6</v>
      </c>
      <c r="CR7" s="38">
        <v>46.06</v>
      </c>
      <c r="CS7" s="38">
        <v>53.78</v>
      </c>
      <c r="CT7" s="38">
        <v>53.24</v>
      </c>
      <c r="CU7" s="38">
        <v>52.31</v>
      </c>
      <c r="CV7" s="38">
        <v>60.65</v>
      </c>
      <c r="CW7" s="38">
        <v>59.15</v>
      </c>
      <c r="CX7" s="38">
        <v>94.41</v>
      </c>
      <c r="CY7" s="38">
        <v>91.67</v>
      </c>
      <c r="CZ7" s="38">
        <v>91.78</v>
      </c>
      <c r="DA7" s="38">
        <v>93.49</v>
      </c>
      <c r="DB7" s="38">
        <v>98.19</v>
      </c>
      <c r="DC7" s="38">
        <v>72.989999999999995</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2018-02-07T08:08:31Z</cp:lastPrinted>
  <dcterms:created xsi:type="dcterms:W3CDTF">2017-12-25T02:32:03Z</dcterms:created>
  <dcterms:modified xsi:type="dcterms:W3CDTF">2018-02-13T23:37:20Z</dcterms:modified>
  <cp:category/>
</cp:coreProperties>
</file>