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N86"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E86" i="4" s="1"/>
  <c r="AH6" i="5"/>
  <c r="AG6" i="5"/>
  <c r="AF6" i="5"/>
  <c r="AE6" i="5"/>
  <c r="AD6" i="5"/>
  <c r="AC6" i="5"/>
  <c r="AB6" i="5"/>
  <c r="AA6" i="5"/>
  <c r="Z6" i="5"/>
  <c r="Y6" i="5"/>
  <c r="X6" i="5"/>
  <c r="W6" i="5"/>
  <c r="AT10" i="4" s="1"/>
  <c r="V6" i="5"/>
  <c r="AL10" i="4" s="1"/>
  <c r="U6" i="5"/>
  <c r="T6" i="5"/>
  <c r="S6" i="5"/>
  <c r="AL8" i="4" s="1"/>
  <c r="R6" i="5"/>
  <c r="AD10" i="4" s="1"/>
  <c r="Q6" i="5"/>
  <c r="P6" i="5"/>
  <c r="O6" i="5"/>
  <c r="I10" i="4" s="1"/>
  <c r="N6" i="5"/>
  <c r="M6" i="5"/>
  <c r="L6" i="5"/>
  <c r="K6" i="5"/>
  <c r="P8" i="4" s="1"/>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M86" i="4"/>
  <c r="L86" i="4"/>
  <c r="K86" i="4"/>
  <c r="H86" i="4"/>
  <c r="G86" i="4"/>
  <c r="BB10" i="4"/>
  <c r="W10" i="4"/>
  <c r="P10" i="4"/>
  <c r="B10" i="4"/>
  <c r="BB8" i="4"/>
  <c r="AT8" i="4"/>
  <c r="W8" i="4"/>
  <c r="I8" i="4"/>
  <c r="B6" i="4"/>
  <c r="C10" i="5" l="1"/>
  <c r="D10" i="5"/>
  <c r="E10" i="5"/>
  <c r="B10" i="5"/>
</calcChain>
</file>

<file path=xl/sharedStrings.xml><?xml version="1.0" encoding="utf-8"?>
<sst xmlns="http://schemas.openxmlformats.org/spreadsheetml/2006/main" count="323" uniqueCount="123">
  <si>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</si>
  <si>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</si>
  <si>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</si>
  <si>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</si>
  <si>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</si>
  <si>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</si>
  <si>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</si>
  <si>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</si>
  <si>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</si>
  <si>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</si>
  <si>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</si>
  <si>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</si>
  <si>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</si>
  <si>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</si>
  <si>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</si>
  <si>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</si>
  <si>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</si>
  <si>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</si>
  <si>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</si>
  <si>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</si>
  <si>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</si>
  <si>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</si>
  <si>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</si>
  <si>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</si>
  <si>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</si>
  <si>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</si>
  <si>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</si>
  <si>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</si>
  <si>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</si>
  <si>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</si>
  <si>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</si>
  <si>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</si>
  <si>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</si>
  <si>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</si>
  <si>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</si>
  <si>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</si>
  <si>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</si>
  <si>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</si>
  <si>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</si>
  <si>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</si>
  <si>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</si>
  <si>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</si>
  <si>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</si>
  <si>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</si>
  <si>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</si>
  <si>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</si>
  <si>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</si>
  <si>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</si>
  <si>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</si>
  <si>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</si>
  <si>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</si>
  <si>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</si>
  <si>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</si>
  <si>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</si>
  <si>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</si>
  <si>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</si>
  <si>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</si>
  <si>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</si>
  <si>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</si>
  <si>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</si>
  <si>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</si>
  <si>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</si>
  <si>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</si>
  <si>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</si>
  <si>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</si>
  <si>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</si>
  <si>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</si>
  <si>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</si>
  <si>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</si>
  <si>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</si>
  <si>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</si>
  <si>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</si>
  <si>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</si>
  <si>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</si>
  <si>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</si>
  <si>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</si>
  <si>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</si>
  <si>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</si>
  <si>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</si>
  <si>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</si>
  <si>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</si>
  <si>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</si>
  <si>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</si>
  <si>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</si>
  <si>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</si>
  <si>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</si>
  <si>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</si>
  <si>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</si>
  <si>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</si>
  <si>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</si>
  <si>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</si>
  <si>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</si>
  <si>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</si>
  <si>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</si>
  <si>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</si>
  <si>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</si>
  <si>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</si>
  <si>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</si>
  <si>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</si>
  <si>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</si>
  <si>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</si>
  <si>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</si>
  <si>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</si>
  <si>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</si>
  <si>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</si>
  <si>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</si>
  <si>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</si>
  <si>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</si>
  <si>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広島県　東広島市</t>
  </si>
  <si>
    <t>法適用</t>
  </si>
  <si>
    <t>下水道事業</t>
  </si>
  <si>
    <t>特定環境保全公共下水道</t>
  </si>
  <si>
    <t>D2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</si>
  <si>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</si>
  <si>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</si>
  <si>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</si>
  <si>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</si>
  <si>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</si>
  <si>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</si>
  <si>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</si>
  <si>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経営戦略に基づき事業を実施していきます。
　料金水準の見直しに先立ち、維持管理費を削減する取組による経営改善が必要です。
　これと並行して、今後の施設更新のための投資の効率化に取組む必要があります。
　これらを行った後、将来の更新投資に充てる財源の確保という観点から料金水準の見直しを検討する必要があります。
　なお、平成28年度から公営企業会計に移行したため、平成27年度以前の数値は表示していません。</t>
    <phoneticPr fontId="4"/>
  </si>
  <si>
    <t>○有形固定資産減価償却率
　類似団体の平均値を大きく下回っていますが、この数値は平成28年度から会計方式を変更したことによるもので、施設が新しいことを示している訳ではありません。建設から20年を超えて老朽化が進んでいる管渠が存在する点に留意する必要があります。</t>
    <phoneticPr fontId="4"/>
  </si>
  <si>
    <t>○経常収支比率
　100％を大きく下回っており、料金水準の見直しや一般会計繰入金のあり方を検討し、経営改善に努める必要があります。
○累積欠損金比率
　類似団体の平均値を上回っており、経営改善に向けた取り組みにより累積欠損金がこれ以上増えないよう努める必要があります。
○流動比率
　概ね整備が完了し、企業債残高が着実に減少していることから、100％を超えています。
○企業債残高対事業規模比率
　類似団体の平均値を上回っていますが、企業債残高が着実に減少していることから、本数値は改善していく見込みです。
○経費回収率・汚水処理原価
　処理区域内人口密度が低い地理的要因に加え、処理区域内人口の減少や施設の老朽化による修繕費の増等により、経費回収率は類似団体の平均値を大きく下回り、また汚水処理原価は類似団体の平均値を大きく上回っています。
○施設利用率
　類似団体の平均値を上回っていますが、処理区域内人口が減少傾向にあり、今後、施設利用率の低下が見込まれます。よって、施設の改築等の際には、施設規模について留意する必要があります。
○水洗化率
　類似団体の平均値を下回っており、普及啓発活動等による水洗化率の向上を図る必要があります。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</si>
</sst>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formatCode="#,##0.00;&quot;△&quot;#,##0.00">
                  <c:v>0</c:v>
                </c:pt>
              </c:numCache>
            </c:numRef>
          </c:val>
        </c:ser>
        <c:dLbls>
          <c:showLegendKey val="0"/>
          <c:showVal val="0"/>
          <c:showCatName val="0"/>
          <c:showSerName val="0"/>
          <c:showPercent val="0"/>
          <c:showBubbleSize val="0"/>
        </c:dLbls>
        <c:gapWidth val="150"/>
        <c:axId val="82346752"/>
        <c:axId val="82348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0.09</c:v>
                </c:pt>
              </c:numCache>
            </c:numRef>
          </c:val>
          <c:smooth val="0"/>
        </c:ser>
        <c:dLbls>
          <c:showLegendKey val="0"/>
          <c:showVal val="0"/>
          <c:showCatName val="0"/>
          <c:showSerName val="0"/>
          <c:showPercent val="0"/>
          <c:showBubbleSize val="0"/>
        </c:dLbls>
        <c:marker val="1"/>
        <c:smooth val="0"/>
        <c:axId val="82346752"/>
        <c:axId val="82348672"/>
      </c:lineChart>
      <c:dateAx>
        <c:axId val="82346752"/>
        <c:scaling>
          <c:orientation val="minMax"/>
        </c:scaling>
        <c:delete val="1"/>
        <c:axPos val="b"/>
        <c:numFmt formatCode="ge" sourceLinked="1"/>
        <c:majorTickMark val="none"/>
        <c:minorTickMark val="none"/>
        <c:tickLblPos val="none"/>
        <c:crossAx val="82348672"/>
        <c:crosses val="autoZero"/>
        <c:auto val="1"/>
        <c:lblOffset val="100"/>
        <c:baseTimeUnit val="years"/>
      </c:dateAx>
      <c:valAx>
        <c:axId val="82348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346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56.36</c:v>
                </c:pt>
              </c:numCache>
            </c:numRef>
          </c:val>
        </c:ser>
        <c:dLbls>
          <c:showLegendKey val="0"/>
          <c:showVal val="0"/>
          <c:showCatName val="0"/>
          <c:showSerName val="0"/>
          <c:showPercent val="0"/>
          <c:showBubbleSize val="0"/>
        </c:dLbls>
        <c:gapWidth val="150"/>
        <c:axId val="86242432"/>
        <c:axId val="86244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42.9</c:v>
                </c:pt>
              </c:numCache>
            </c:numRef>
          </c:val>
          <c:smooth val="0"/>
        </c:ser>
        <c:dLbls>
          <c:showLegendKey val="0"/>
          <c:showVal val="0"/>
          <c:showCatName val="0"/>
          <c:showSerName val="0"/>
          <c:showPercent val="0"/>
          <c:showBubbleSize val="0"/>
        </c:dLbls>
        <c:marker val="1"/>
        <c:smooth val="0"/>
        <c:axId val="86242432"/>
        <c:axId val="86244352"/>
      </c:lineChart>
      <c:dateAx>
        <c:axId val="86242432"/>
        <c:scaling>
          <c:orientation val="minMax"/>
        </c:scaling>
        <c:delete val="1"/>
        <c:axPos val="b"/>
        <c:numFmt formatCode="ge" sourceLinked="1"/>
        <c:majorTickMark val="none"/>
        <c:minorTickMark val="none"/>
        <c:tickLblPos val="none"/>
        <c:crossAx val="86244352"/>
        <c:crosses val="autoZero"/>
        <c:auto val="1"/>
        <c:lblOffset val="100"/>
        <c:baseTimeUnit val="years"/>
      </c:dateAx>
      <c:valAx>
        <c:axId val="86244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242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0</c:v>
                </c:pt>
                <c:pt idx="1">
                  <c:v>0</c:v>
                </c:pt>
                <c:pt idx="2">
                  <c:v>0</c:v>
                </c:pt>
                <c:pt idx="3">
                  <c:v>0</c:v>
                </c:pt>
                <c:pt idx="4">
                  <c:v>77.08</c:v>
                </c:pt>
              </c:numCache>
            </c:numRef>
          </c:val>
        </c:ser>
        <c:dLbls>
          <c:showLegendKey val="0"/>
          <c:showVal val="0"/>
          <c:showCatName val="0"/>
          <c:showSerName val="0"/>
          <c:showPercent val="0"/>
          <c:showBubbleSize val="0"/>
        </c:dLbls>
        <c:gapWidth val="150"/>
        <c:axId val="88539904"/>
        <c:axId val="88541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c:v>
                </c:pt>
              </c:numCache>
            </c:numRef>
          </c:val>
          <c:smooth val="0"/>
        </c:ser>
        <c:dLbls>
          <c:showLegendKey val="0"/>
          <c:showVal val="0"/>
          <c:showCatName val="0"/>
          <c:showSerName val="0"/>
          <c:showPercent val="0"/>
          <c:showBubbleSize val="0"/>
        </c:dLbls>
        <c:marker val="1"/>
        <c:smooth val="0"/>
        <c:axId val="88539904"/>
        <c:axId val="88541824"/>
      </c:lineChart>
      <c:dateAx>
        <c:axId val="88539904"/>
        <c:scaling>
          <c:orientation val="minMax"/>
        </c:scaling>
        <c:delete val="1"/>
        <c:axPos val="b"/>
        <c:numFmt formatCode="ge" sourceLinked="1"/>
        <c:majorTickMark val="none"/>
        <c:minorTickMark val="none"/>
        <c:tickLblPos val="none"/>
        <c:crossAx val="88541824"/>
        <c:crosses val="autoZero"/>
        <c:auto val="1"/>
        <c:lblOffset val="100"/>
        <c:baseTimeUnit val="years"/>
      </c:dateAx>
      <c:valAx>
        <c:axId val="88541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539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0</c:v>
                </c:pt>
                <c:pt idx="1">
                  <c:v>0</c:v>
                </c:pt>
                <c:pt idx="2">
                  <c:v>0</c:v>
                </c:pt>
                <c:pt idx="3">
                  <c:v>0</c:v>
                </c:pt>
                <c:pt idx="4">
                  <c:v>75.650000000000006</c:v>
                </c:pt>
              </c:numCache>
            </c:numRef>
          </c:val>
        </c:ser>
        <c:dLbls>
          <c:showLegendKey val="0"/>
          <c:showVal val="0"/>
          <c:showCatName val="0"/>
          <c:showSerName val="0"/>
          <c:showPercent val="0"/>
          <c:showBubbleSize val="0"/>
        </c:dLbls>
        <c:gapWidth val="150"/>
        <c:axId val="90318720"/>
        <c:axId val="90634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100.85</c:v>
                </c:pt>
              </c:numCache>
            </c:numRef>
          </c:val>
          <c:smooth val="0"/>
        </c:ser>
        <c:dLbls>
          <c:showLegendKey val="0"/>
          <c:showVal val="0"/>
          <c:showCatName val="0"/>
          <c:showSerName val="0"/>
          <c:showPercent val="0"/>
          <c:showBubbleSize val="0"/>
        </c:dLbls>
        <c:marker val="1"/>
        <c:smooth val="0"/>
        <c:axId val="90318720"/>
        <c:axId val="90634496"/>
      </c:lineChart>
      <c:dateAx>
        <c:axId val="90318720"/>
        <c:scaling>
          <c:orientation val="minMax"/>
        </c:scaling>
        <c:delete val="1"/>
        <c:axPos val="b"/>
        <c:numFmt formatCode="ge" sourceLinked="1"/>
        <c:majorTickMark val="none"/>
        <c:minorTickMark val="none"/>
        <c:tickLblPos val="none"/>
        <c:crossAx val="90634496"/>
        <c:crosses val="autoZero"/>
        <c:auto val="1"/>
        <c:lblOffset val="100"/>
        <c:baseTimeUnit val="years"/>
      </c:dateAx>
      <c:valAx>
        <c:axId val="90634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318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0</c:v>
                </c:pt>
                <c:pt idx="1">
                  <c:v>0</c:v>
                </c:pt>
                <c:pt idx="2">
                  <c:v>0</c:v>
                </c:pt>
                <c:pt idx="3">
                  <c:v>0</c:v>
                </c:pt>
                <c:pt idx="4">
                  <c:v>4.62</c:v>
                </c:pt>
              </c:numCache>
            </c:numRef>
          </c:val>
        </c:ser>
        <c:dLbls>
          <c:showLegendKey val="0"/>
          <c:showVal val="0"/>
          <c:showCatName val="0"/>
          <c:showSerName val="0"/>
          <c:showPercent val="0"/>
          <c:showBubbleSize val="0"/>
        </c:dLbls>
        <c:gapWidth val="150"/>
        <c:axId val="85868928"/>
        <c:axId val="85870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22.77</c:v>
                </c:pt>
              </c:numCache>
            </c:numRef>
          </c:val>
          <c:smooth val="0"/>
        </c:ser>
        <c:dLbls>
          <c:showLegendKey val="0"/>
          <c:showVal val="0"/>
          <c:showCatName val="0"/>
          <c:showSerName val="0"/>
          <c:showPercent val="0"/>
          <c:showBubbleSize val="0"/>
        </c:dLbls>
        <c:marker val="1"/>
        <c:smooth val="0"/>
        <c:axId val="85868928"/>
        <c:axId val="85870848"/>
      </c:lineChart>
      <c:dateAx>
        <c:axId val="85868928"/>
        <c:scaling>
          <c:orientation val="minMax"/>
        </c:scaling>
        <c:delete val="1"/>
        <c:axPos val="b"/>
        <c:numFmt formatCode="ge" sourceLinked="1"/>
        <c:majorTickMark val="none"/>
        <c:minorTickMark val="none"/>
        <c:tickLblPos val="none"/>
        <c:crossAx val="85870848"/>
        <c:crosses val="autoZero"/>
        <c:auto val="1"/>
        <c:lblOffset val="100"/>
        <c:baseTimeUnit val="years"/>
      </c:dateAx>
      <c:valAx>
        <c:axId val="85870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868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formatCode="#,##0.00;&quot;△&quot;#,##0.00">
                  <c:v>0</c:v>
                </c:pt>
              </c:numCache>
            </c:numRef>
          </c:val>
        </c:ser>
        <c:dLbls>
          <c:showLegendKey val="0"/>
          <c:showVal val="0"/>
          <c:showCatName val="0"/>
          <c:showSerName val="0"/>
          <c:showPercent val="0"/>
          <c:showBubbleSize val="0"/>
        </c:dLbls>
        <c:gapWidth val="150"/>
        <c:axId val="85884928"/>
        <c:axId val="85886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ser>
        <c:dLbls>
          <c:showLegendKey val="0"/>
          <c:showVal val="0"/>
          <c:showCatName val="0"/>
          <c:showSerName val="0"/>
          <c:showPercent val="0"/>
          <c:showBubbleSize val="0"/>
        </c:dLbls>
        <c:marker val="1"/>
        <c:smooth val="0"/>
        <c:axId val="85884928"/>
        <c:axId val="85886848"/>
      </c:lineChart>
      <c:dateAx>
        <c:axId val="85884928"/>
        <c:scaling>
          <c:orientation val="minMax"/>
        </c:scaling>
        <c:delete val="1"/>
        <c:axPos val="b"/>
        <c:numFmt formatCode="ge" sourceLinked="1"/>
        <c:majorTickMark val="none"/>
        <c:minorTickMark val="none"/>
        <c:tickLblPos val="none"/>
        <c:crossAx val="85886848"/>
        <c:crosses val="autoZero"/>
        <c:auto val="1"/>
        <c:lblOffset val="100"/>
        <c:baseTimeUnit val="years"/>
      </c:dateAx>
      <c:valAx>
        <c:axId val="85886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884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0</c:v>
                </c:pt>
                <c:pt idx="1">
                  <c:v>0</c:v>
                </c:pt>
                <c:pt idx="2">
                  <c:v>0</c:v>
                </c:pt>
                <c:pt idx="3">
                  <c:v>0</c:v>
                </c:pt>
                <c:pt idx="4">
                  <c:v>253.08</c:v>
                </c:pt>
              </c:numCache>
            </c:numRef>
          </c:val>
        </c:ser>
        <c:dLbls>
          <c:showLegendKey val="0"/>
          <c:showVal val="0"/>
          <c:showCatName val="0"/>
          <c:showSerName val="0"/>
          <c:showPercent val="0"/>
          <c:showBubbleSize val="0"/>
        </c:dLbls>
        <c:gapWidth val="150"/>
        <c:axId val="85904768"/>
        <c:axId val="85911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110.77</c:v>
                </c:pt>
              </c:numCache>
            </c:numRef>
          </c:val>
          <c:smooth val="0"/>
        </c:ser>
        <c:dLbls>
          <c:showLegendKey val="0"/>
          <c:showVal val="0"/>
          <c:showCatName val="0"/>
          <c:showSerName val="0"/>
          <c:showPercent val="0"/>
          <c:showBubbleSize val="0"/>
        </c:dLbls>
        <c:marker val="1"/>
        <c:smooth val="0"/>
        <c:axId val="85904768"/>
        <c:axId val="85911040"/>
      </c:lineChart>
      <c:dateAx>
        <c:axId val="85904768"/>
        <c:scaling>
          <c:orientation val="minMax"/>
        </c:scaling>
        <c:delete val="1"/>
        <c:axPos val="b"/>
        <c:numFmt formatCode="ge" sourceLinked="1"/>
        <c:majorTickMark val="none"/>
        <c:minorTickMark val="none"/>
        <c:tickLblPos val="none"/>
        <c:crossAx val="85911040"/>
        <c:crosses val="autoZero"/>
        <c:auto val="1"/>
        <c:lblOffset val="100"/>
        <c:baseTimeUnit val="years"/>
      </c:dateAx>
      <c:valAx>
        <c:axId val="85911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904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0</c:v>
                </c:pt>
                <c:pt idx="1">
                  <c:v>0</c:v>
                </c:pt>
                <c:pt idx="2">
                  <c:v>0</c:v>
                </c:pt>
                <c:pt idx="3">
                  <c:v>0</c:v>
                </c:pt>
                <c:pt idx="4">
                  <c:v>143.55000000000001</c:v>
                </c:pt>
              </c:numCache>
            </c:numRef>
          </c:val>
        </c:ser>
        <c:dLbls>
          <c:showLegendKey val="0"/>
          <c:showVal val="0"/>
          <c:showCatName val="0"/>
          <c:showSerName val="0"/>
          <c:showPercent val="0"/>
          <c:showBubbleSize val="0"/>
        </c:dLbls>
        <c:gapWidth val="150"/>
        <c:axId val="85933440"/>
        <c:axId val="85939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46.78</c:v>
                </c:pt>
              </c:numCache>
            </c:numRef>
          </c:val>
          <c:smooth val="0"/>
        </c:ser>
        <c:dLbls>
          <c:showLegendKey val="0"/>
          <c:showVal val="0"/>
          <c:showCatName val="0"/>
          <c:showSerName val="0"/>
          <c:showPercent val="0"/>
          <c:showBubbleSize val="0"/>
        </c:dLbls>
        <c:marker val="1"/>
        <c:smooth val="0"/>
        <c:axId val="85933440"/>
        <c:axId val="85939712"/>
      </c:lineChart>
      <c:dateAx>
        <c:axId val="85933440"/>
        <c:scaling>
          <c:orientation val="minMax"/>
        </c:scaling>
        <c:delete val="1"/>
        <c:axPos val="b"/>
        <c:numFmt formatCode="ge" sourceLinked="1"/>
        <c:majorTickMark val="none"/>
        <c:minorTickMark val="none"/>
        <c:tickLblPos val="none"/>
        <c:crossAx val="85939712"/>
        <c:crosses val="autoZero"/>
        <c:auto val="1"/>
        <c:lblOffset val="100"/>
        <c:baseTimeUnit val="years"/>
      </c:dateAx>
      <c:valAx>
        <c:axId val="85939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933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2827.1</c:v>
                </c:pt>
              </c:numCache>
            </c:numRef>
          </c:val>
        </c:ser>
        <c:dLbls>
          <c:showLegendKey val="0"/>
          <c:showVal val="0"/>
          <c:showCatName val="0"/>
          <c:showSerName val="0"/>
          <c:showPercent val="0"/>
          <c:showBubbleSize val="0"/>
        </c:dLbls>
        <c:gapWidth val="150"/>
        <c:axId val="85965824"/>
        <c:axId val="85968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1298.9100000000001</c:v>
                </c:pt>
              </c:numCache>
            </c:numRef>
          </c:val>
          <c:smooth val="0"/>
        </c:ser>
        <c:dLbls>
          <c:showLegendKey val="0"/>
          <c:showVal val="0"/>
          <c:showCatName val="0"/>
          <c:showSerName val="0"/>
          <c:showPercent val="0"/>
          <c:showBubbleSize val="0"/>
        </c:dLbls>
        <c:marker val="1"/>
        <c:smooth val="0"/>
        <c:axId val="85965824"/>
        <c:axId val="85968000"/>
      </c:lineChart>
      <c:dateAx>
        <c:axId val="85965824"/>
        <c:scaling>
          <c:orientation val="minMax"/>
        </c:scaling>
        <c:delete val="1"/>
        <c:axPos val="b"/>
        <c:numFmt formatCode="ge" sourceLinked="1"/>
        <c:majorTickMark val="none"/>
        <c:minorTickMark val="none"/>
        <c:tickLblPos val="none"/>
        <c:crossAx val="85968000"/>
        <c:crosses val="autoZero"/>
        <c:auto val="1"/>
        <c:lblOffset val="100"/>
        <c:baseTimeUnit val="years"/>
      </c:dateAx>
      <c:valAx>
        <c:axId val="85968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965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0</c:v>
                </c:pt>
                <c:pt idx="1">
                  <c:v>0</c:v>
                </c:pt>
                <c:pt idx="2">
                  <c:v>0</c:v>
                </c:pt>
                <c:pt idx="3">
                  <c:v>0</c:v>
                </c:pt>
                <c:pt idx="4">
                  <c:v>29.23</c:v>
                </c:pt>
              </c:numCache>
            </c:numRef>
          </c:val>
        </c:ser>
        <c:dLbls>
          <c:showLegendKey val="0"/>
          <c:showVal val="0"/>
          <c:showCatName val="0"/>
          <c:showSerName val="0"/>
          <c:showPercent val="0"/>
          <c:showBubbleSize val="0"/>
        </c:dLbls>
        <c:gapWidth val="150"/>
        <c:axId val="86182528"/>
        <c:axId val="86205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69.87</c:v>
                </c:pt>
              </c:numCache>
            </c:numRef>
          </c:val>
          <c:smooth val="0"/>
        </c:ser>
        <c:dLbls>
          <c:showLegendKey val="0"/>
          <c:showVal val="0"/>
          <c:showCatName val="0"/>
          <c:showSerName val="0"/>
          <c:showPercent val="0"/>
          <c:showBubbleSize val="0"/>
        </c:dLbls>
        <c:marker val="1"/>
        <c:smooth val="0"/>
        <c:axId val="86182528"/>
        <c:axId val="86205184"/>
      </c:lineChart>
      <c:dateAx>
        <c:axId val="86182528"/>
        <c:scaling>
          <c:orientation val="minMax"/>
        </c:scaling>
        <c:delete val="1"/>
        <c:axPos val="b"/>
        <c:numFmt formatCode="ge" sourceLinked="1"/>
        <c:majorTickMark val="none"/>
        <c:minorTickMark val="none"/>
        <c:tickLblPos val="none"/>
        <c:crossAx val="86205184"/>
        <c:crosses val="autoZero"/>
        <c:auto val="1"/>
        <c:lblOffset val="100"/>
        <c:baseTimeUnit val="years"/>
      </c:dateAx>
      <c:valAx>
        <c:axId val="86205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182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0</c:v>
                </c:pt>
                <c:pt idx="1">
                  <c:v>0</c:v>
                </c:pt>
                <c:pt idx="2">
                  <c:v>0</c:v>
                </c:pt>
                <c:pt idx="3">
                  <c:v>0</c:v>
                </c:pt>
                <c:pt idx="4">
                  <c:v>591.35</c:v>
                </c:pt>
              </c:numCache>
            </c:numRef>
          </c:val>
        </c:ser>
        <c:dLbls>
          <c:showLegendKey val="0"/>
          <c:showVal val="0"/>
          <c:showCatName val="0"/>
          <c:showSerName val="0"/>
          <c:showPercent val="0"/>
          <c:showBubbleSize val="0"/>
        </c:dLbls>
        <c:gapWidth val="150"/>
        <c:axId val="86218624"/>
        <c:axId val="86224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234.96</c:v>
                </c:pt>
              </c:numCache>
            </c:numRef>
          </c:val>
          <c:smooth val="0"/>
        </c:ser>
        <c:dLbls>
          <c:showLegendKey val="0"/>
          <c:showVal val="0"/>
          <c:showCatName val="0"/>
          <c:showSerName val="0"/>
          <c:showPercent val="0"/>
          <c:showBubbleSize val="0"/>
        </c:dLbls>
        <c:marker val="1"/>
        <c:smooth val="0"/>
        <c:axId val="86218624"/>
        <c:axId val="86224896"/>
      </c:lineChart>
      <c:dateAx>
        <c:axId val="86218624"/>
        <c:scaling>
          <c:orientation val="minMax"/>
        </c:scaling>
        <c:delete val="1"/>
        <c:axPos val="b"/>
        <c:numFmt formatCode="ge" sourceLinked="1"/>
        <c:majorTickMark val="none"/>
        <c:minorTickMark val="none"/>
        <c:tickLblPos val="none"/>
        <c:crossAx val="86224896"/>
        <c:crosses val="autoZero"/>
        <c:auto val="1"/>
        <c:lblOffset val="100"/>
        <c:baseTimeUnit val="years"/>
      </c:dateAx>
      <c:valAx>
        <c:axId val="86224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218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【54.12】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13" zoomScale="70" zoomScaleNormal="70" workbookViewId="0">
      <selection activeCell="BL45" sqref="BL45:BZ46"/>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4" t="str">
        <f>データ!H6</f>
        <v>広島県　東広島市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4"/>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c r="A8" s="2"/>
      <c r="B8" s="49" t="str">
        <f>データ!I6</f>
        <v>法適用</v>
      </c>
      <c r="C8" s="49"/>
      <c r="D8" s="49"/>
      <c r="E8" s="49"/>
      <c r="F8" s="49"/>
      <c r="G8" s="49"/>
      <c r="H8" s="49"/>
      <c r="I8" s="49" t="str">
        <f>データ!J6</f>
        <v>下水道事業</v>
      </c>
      <c r="J8" s="49"/>
      <c r="K8" s="49"/>
      <c r="L8" s="49"/>
      <c r="M8" s="49"/>
      <c r="N8" s="49"/>
      <c r="O8" s="49"/>
      <c r="P8" s="49" t="str">
        <f>データ!K6</f>
        <v>特定環境保全公共下水道</v>
      </c>
      <c r="Q8" s="49"/>
      <c r="R8" s="49"/>
      <c r="S8" s="49"/>
      <c r="T8" s="49"/>
      <c r="U8" s="49"/>
      <c r="V8" s="49"/>
      <c r="W8" s="49" t="str">
        <f>データ!L6</f>
        <v>D2</v>
      </c>
      <c r="X8" s="49"/>
      <c r="Y8" s="49"/>
      <c r="Z8" s="49"/>
      <c r="AA8" s="49"/>
      <c r="AB8" s="49"/>
      <c r="AC8" s="49"/>
      <c r="AD8" s="50" t="s">
        <v>119</v>
      </c>
      <c r="AE8" s="50"/>
      <c r="AF8" s="50"/>
      <c r="AG8" s="50"/>
      <c r="AH8" s="50"/>
      <c r="AI8" s="50"/>
      <c r="AJ8" s="50"/>
      <c r="AK8" s="4"/>
      <c r="AL8" s="51">
        <f>データ!S6</f>
        <v>185764</v>
      </c>
      <c r="AM8" s="51"/>
      <c r="AN8" s="51"/>
      <c r="AO8" s="51"/>
      <c r="AP8" s="51"/>
      <c r="AQ8" s="51"/>
      <c r="AR8" s="51"/>
      <c r="AS8" s="51"/>
      <c r="AT8" s="46">
        <f>データ!T6</f>
        <v>635.16</v>
      </c>
      <c r="AU8" s="46"/>
      <c r="AV8" s="46"/>
      <c r="AW8" s="46"/>
      <c r="AX8" s="46"/>
      <c r="AY8" s="46"/>
      <c r="AZ8" s="46"/>
      <c r="BA8" s="46"/>
      <c r="BB8" s="46">
        <f>データ!U6</f>
        <v>292.47000000000003</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4"/>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4"/>
      <c r="BK9" s="4"/>
      <c r="BL9" s="52" t="s">
        <v>20</v>
      </c>
      <c r="BM9" s="53"/>
      <c r="BN9" s="11" t="s">
        <v>21</v>
      </c>
      <c r="BO9" s="12"/>
      <c r="BP9" s="12"/>
      <c r="BQ9" s="12"/>
      <c r="BR9" s="12"/>
      <c r="BS9" s="12"/>
      <c r="BT9" s="12"/>
      <c r="BU9" s="12"/>
      <c r="BV9" s="12"/>
      <c r="BW9" s="12"/>
      <c r="BX9" s="12"/>
      <c r="BY9" s="13"/>
    </row>
    <row r="10" spans="1:78" ht="18.75" customHeight="1">
      <c r="A10" s="2"/>
      <c r="B10" s="46" t="str">
        <f>データ!N6</f>
        <v>-</v>
      </c>
      <c r="C10" s="46"/>
      <c r="D10" s="46"/>
      <c r="E10" s="46"/>
      <c r="F10" s="46"/>
      <c r="G10" s="46"/>
      <c r="H10" s="46"/>
      <c r="I10" s="46">
        <f>データ!O6</f>
        <v>72.239999999999995</v>
      </c>
      <c r="J10" s="46"/>
      <c r="K10" s="46"/>
      <c r="L10" s="46"/>
      <c r="M10" s="46"/>
      <c r="N10" s="46"/>
      <c r="O10" s="46"/>
      <c r="P10" s="46">
        <f>データ!P6</f>
        <v>0.9</v>
      </c>
      <c r="Q10" s="46"/>
      <c r="R10" s="46"/>
      <c r="S10" s="46"/>
      <c r="T10" s="46"/>
      <c r="U10" s="46"/>
      <c r="V10" s="46"/>
      <c r="W10" s="46">
        <f>データ!Q6</f>
        <v>77.13</v>
      </c>
      <c r="X10" s="46"/>
      <c r="Y10" s="46"/>
      <c r="Z10" s="46"/>
      <c r="AA10" s="46"/>
      <c r="AB10" s="46"/>
      <c r="AC10" s="46"/>
      <c r="AD10" s="51">
        <f>データ!R6</f>
        <v>3294</v>
      </c>
      <c r="AE10" s="51"/>
      <c r="AF10" s="51"/>
      <c r="AG10" s="51"/>
      <c r="AH10" s="51"/>
      <c r="AI10" s="51"/>
      <c r="AJ10" s="51"/>
      <c r="AK10" s="2"/>
      <c r="AL10" s="51">
        <f>データ!V6</f>
        <v>1662</v>
      </c>
      <c r="AM10" s="51"/>
      <c r="AN10" s="51"/>
      <c r="AO10" s="51"/>
      <c r="AP10" s="51"/>
      <c r="AQ10" s="51"/>
      <c r="AR10" s="51"/>
      <c r="AS10" s="51"/>
      <c r="AT10" s="46">
        <f>データ!W6</f>
        <v>1.62</v>
      </c>
      <c r="AU10" s="46"/>
      <c r="AV10" s="46"/>
      <c r="AW10" s="46"/>
      <c r="AX10" s="46"/>
      <c r="AY10" s="46"/>
      <c r="AZ10" s="46"/>
      <c r="BA10" s="46"/>
      <c r="BB10" s="46">
        <f>データ!X6</f>
        <v>1025.93</v>
      </c>
      <c r="BC10" s="46"/>
      <c r="BD10" s="46"/>
      <c r="BE10" s="46"/>
      <c r="BF10" s="46"/>
      <c r="BG10" s="46"/>
      <c r="BH10" s="46"/>
      <c r="BI10" s="46"/>
      <c r="BJ10" s="2"/>
      <c r="BK10" s="2"/>
      <c r="BL10" s="54" t="s">
        <v>22</v>
      </c>
      <c r="BM10" s="55"/>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122</v>
      </c>
      <c r="BM16" s="71"/>
      <c r="BN16" s="71"/>
      <c r="BO16" s="71"/>
      <c r="BP16" s="71"/>
      <c r="BQ16" s="71"/>
      <c r="BR16" s="71"/>
      <c r="BS16" s="71"/>
      <c r="BT16" s="71"/>
      <c r="BU16" s="71"/>
      <c r="BV16" s="71"/>
      <c r="BW16" s="71"/>
      <c r="BX16" s="71"/>
      <c r="BY16" s="71"/>
      <c r="BZ16" s="72"/>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c r="A34" s="2"/>
      <c r="B34" s="17"/>
      <c r="C34" s="76" t="s">
        <v>27</v>
      </c>
      <c r="D34" s="76"/>
      <c r="E34" s="76"/>
      <c r="F34" s="76"/>
      <c r="G34" s="76"/>
      <c r="H34" s="76"/>
      <c r="I34" s="76"/>
      <c r="J34" s="76"/>
      <c r="K34" s="76"/>
      <c r="L34" s="76"/>
      <c r="M34" s="76"/>
      <c r="N34" s="76"/>
      <c r="O34" s="76"/>
      <c r="P34" s="76"/>
      <c r="Q34" s="20"/>
      <c r="R34" s="76" t="s">
        <v>28</v>
      </c>
      <c r="S34" s="76"/>
      <c r="T34" s="76"/>
      <c r="U34" s="76"/>
      <c r="V34" s="76"/>
      <c r="W34" s="76"/>
      <c r="X34" s="76"/>
      <c r="Y34" s="76"/>
      <c r="Z34" s="76"/>
      <c r="AA34" s="76"/>
      <c r="AB34" s="76"/>
      <c r="AC34" s="76"/>
      <c r="AD34" s="76"/>
      <c r="AE34" s="76"/>
      <c r="AF34" s="20"/>
      <c r="AG34" s="76" t="s">
        <v>29</v>
      </c>
      <c r="AH34" s="76"/>
      <c r="AI34" s="76"/>
      <c r="AJ34" s="76"/>
      <c r="AK34" s="76"/>
      <c r="AL34" s="76"/>
      <c r="AM34" s="76"/>
      <c r="AN34" s="76"/>
      <c r="AO34" s="76"/>
      <c r="AP34" s="76"/>
      <c r="AQ34" s="76"/>
      <c r="AR34" s="76"/>
      <c r="AS34" s="76"/>
      <c r="AT34" s="76"/>
      <c r="AU34" s="20"/>
      <c r="AV34" s="76" t="s">
        <v>30</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31</v>
      </c>
      <c r="BM45" s="65"/>
      <c r="BN45" s="65"/>
      <c r="BO45" s="65"/>
      <c r="BP45" s="65"/>
      <c r="BQ45" s="65"/>
      <c r="BR45" s="65"/>
      <c r="BS45" s="65"/>
      <c r="BT45" s="65"/>
      <c r="BU45" s="65"/>
      <c r="BV45" s="65"/>
      <c r="BW45" s="65"/>
      <c r="BX45" s="65"/>
      <c r="BY45" s="65"/>
      <c r="BZ45" s="66"/>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121</v>
      </c>
      <c r="BM47" s="71"/>
      <c r="BN47" s="71"/>
      <c r="BO47" s="71"/>
      <c r="BP47" s="71"/>
      <c r="BQ47" s="71"/>
      <c r="BR47" s="71"/>
      <c r="BS47" s="71"/>
      <c r="BT47" s="71"/>
      <c r="BU47" s="71"/>
      <c r="BV47" s="71"/>
      <c r="BW47" s="71"/>
      <c r="BX47" s="71"/>
      <c r="BY47" s="71"/>
      <c r="BZ47" s="72"/>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c r="A56" s="2"/>
      <c r="B56" s="17"/>
      <c r="C56" s="76" t="s">
        <v>32</v>
      </c>
      <c r="D56" s="76"/>
      <c r="E56" s="76"/>
      <c r="F56" s="76"/>
      <c r="G56" s="76"/>
      <c r="H56" s="76"/>
      <c r="I56" s="76"/>
      <c r="J56" s="76"/>
      <c r="K56" s="76"/>
      <c r="L56" s="76"/>
      <c r="M56" s="76"/>
      <c r="N56" s="76"/>
      <c r="O56" s="76"/>
      <c r="P56" s="76"/>
      <c r="Q56" s="20"/>
      <c r="R56" s="76" t="s">
        <v>33</v>
      </c>
      <c r="S56" s="76"/>
      <c r="T56" s="76"/>
      <c r="U56" s="76"/>
      <c r="V56" s="76"/>
      <c r="W56" s="76"/>
      <c r="X56" s="76"/>
      <c r="Y56" s="76"/>
      <c r="Z56" s="76"/>
      <c r="AA56" s="76"/>
      <c r="AB56" s="76"/>
      <c r="AC56" s="76"/>
      <c r="AD56" s="76"/>
      <c r="AE56" s="76"/>
      <c r="AF56" s="20"/>
      <c r="AG56" s="76" t="s">
        <v>34</v>
      </c>
      <c r="AH56" s="76"/>
      <c r="AI56" s="76"/>
      <c r="AJ56" s="76"/>
      <c r="AK56" s="76"/>
      <c r="AL56" s="76"/>
      <c r="AM56" s="76"/>
      <c r="AN56" s="76"/>
      <c r="AO56" s="76"/>
      <c r="AP56" s="76"/>
      <c r="AQ56" s="76"/>
      <c r="AR56" s="76"/>
      <c r="AS56" s="76"/>
      <c r="AT56" s="76"/>
      <c r="AU56" s="20"/>
      <c r="AV56" s="76" t="s">
        <v>35</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37</v>
      </c>
      <c r="BM64" s="65"/>
      <c r="BN64" s="65"/>
      <c r="BO64" s="65"/>
      <c r="BP64" s="65"/>
      <c r="BQ64" s="65"/>
      <c r="BR64" s="65"/>
      <c r="BS64" s="65"/>
      <c r="BT64" s="65"/>
      <c r="BU64" s="65"/>
      <c r="BV64" s="65"/>
      <c r="BW64" s="65"/>
      <c r="BX64" s="65"/>
      <c r="BY64" s="65"/>
      <c r="BZ64" s="66"/>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120</v>
      </c>
      <c r="BM66" s="71"/>
      <c r="BN66" s="71"/>
      <c r="BO66" s="71"/>
      <c r="BP66" s="71"/>
      <c r="BQ66" s="71"/>
      <c r="BR66" s="71"/>
      <c r="BS66" s="71"/>
      <c r="BT66" s="71"/>
      <c r="BU66" s="71"/>
      <c r="BV66" s="71"/>
      <c r="BW66" s="71"/>
      <c r="BX66" s="71"/>
      <c r="BY66" s="71"/>
      <c r="BZ66" s="72"/>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c r="A79" s="2"/>
      <c r="B79" s="17"/>
      <c r="C79" s="76" t="s">
        <v>38</v>
      </c>
      <c r="D79" s="76"/>
      <c r="E79" s="76"/>
      <c r="F79" s="76"/>
      <c r="G79" s="76"/>
      <c r="H79" s="76"/>
      <c r="I79" s="76"/>
      <c r="J79" s="76"/>
      <c r="K79" s="76"/>
      <c r="L79" s="76"/>
      <c r="M79" s="76"/>
      <c r="N79" s="76"/>
      <c r="O79" s="76"/>
      <c r="P79" s="76"/>
      <c r="Q79" s="76"/>
      <c r="R79" s="76"/>
      <c r="S79" s="76"/>
      <c r="T79" s="76"/>
      <c r="U79" s="20"/>
      <c r="V79" s="20"/>
      <c r="W79" s="76" t="s">
        <v>39</v>
      </c>
      <c r="X79" s="76"/>
      <c r="Y79" s="76"/>
      <c r="Z79" s="76"/>
      <c r="AA79" s="76"/>
      <c r="AB79" s="76"/>
      <c r="AC79" s="76"/>
      <c r="AD79" s="76"/>
      <c r="AE79" s="76"/>
      <c r="AF79" s="76"/>
      <c r="AG79" s="76"/>
      <c r="AH79" s="76"/>
      <c r="AI79" s="76"/>
      <c r="AJ79" s="76"/>
      <c r="AK79" s="76"/>
      <c r="AL79" s="76"/>
      <c r="AM79" s="76"/>
      <c r="AN79" s="76"/>
      <c r="AO79" s="20"/>
      <c r="AP79" s="20"/>
      <c r="AQ79" s="76" t="s">
        <v>40</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c r="C83" s="2" t="s">
        <v>41</v>
      </c>
    </row>
    <row r="84" spans="1:78">
      <c r="C84" s="26" t="s">
        <v>42</v>
      </c>
    </row>
    <row r="85" spans="1:78" hidden="1">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c r="B86" s="27"/>
      <c r="C86" s="27"/>
      <c r="D86" s="27"/>
      <c r="E86" s="27" t="str">
        <f>データ!AI6</f>
        <v>【100.66】</v>
      </c>
      <c r="F86" s="27" t="str">
        <f>データ!AT6</f>
        <v>【105.22】</v>
      </c>
      <c r="G86" s="27" t="str">
        <f>データ!BE6</f>
        <v>【54.12】</v>
      </c>
      <c r="H86" s="27" t="str">
        <f>データ!BP6</f>
        <v>【1,348.09】</v>
      </c>
      <c r="I86" s="27" t="str">
        <f>データ!CA6</f>
        <v>【69.80】</v>
      </c>
      <c r="J86" s="27" t="str">
        <f>データ!CL6</f>
        <v>【232.54】</v>
      </c>
      <c r="K86" s="27" t="str">
        <f>データ!CW6</f>
        <v>【42.17】</v>
      </c>
      <c r="L86" s="27" t="str">
        <f>データ!DH6</f>
        <v>【82.30】</v>
      </c>
      <c r="M86" s="27" t="str">
        <f>データ!DS6</f>
        <v>【23.63】</v>
      </c>
      <c r="N86" s="27" t="str">
        <f>データ!ED6</f>
        <v>【0.00】</v>
      </c>
      <c r="O86" s="27" t="str">
        <f>データ!EO6</f>
        <v>【0.09】</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cols>
    <col min="1" max="1" width="9" style="3"/>
    <col min="2" max="144" width="11.875" style="3" customWidth="1"/>
    <col min="145" max="16384" width="9" style="3"/>
  </cols>
  <sheetData>
    <row r="1" spans="1:148">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c r="A6" s="29" t="s">
        <v>107</v>
      </c>
      <c r="B6" s="34">
        <f>B7</f>
        <v>2016</v>
      </c>
      <c r="C6" s="34">
        <f t="shared" ref="C6:X6" si="3">C7</f>
        <v>342122</v>
      </c>
      <c r="D6" s="34">
        <f t="shared" si="3"/>
        <v>46</v>
      </c>
      <c r="E6" s="34">
        <f t="shared" si="3"/>
        <v>17</v>
      </c>
      <c r="F6" s="34">
        <f t="shared" si="3"/>
        <v>4</v>
      </c>
      <c r="G6" s="34">
        <f t="shared" si="3"/>
        <v>0</v>
      </c>
      <c r="H6" s="34" t="str">
        <f t="shared" si="3"/>
        <v>広島県　東広島市</v>
      </c>
      <c r="I6" s="34" t="str">
        <f t="shared" si="3"/>
        <v>法適用</v>
      </c>
      <c r="J6" s="34" t="str">
        <f t="shared" si="3"/>
        <v>下水道事業</v>
      </c>
      <c r="K6" s="34" t="str">
        <f t="shared" si="3"/>
        <v>特定環境保全公共下水道</v>
      </c>
      <c r="L6" s="34" t="str">
        <f t="shared" si="3"/>
        <v>D2</v>
      </c>
      <c r="M6" s="34">
        <f t="shared" si="3"/>
        <v>0</v>
      </c>
      <c r="N6" s="35" t="str">
        <f t="shared" si="3"/>
        <v>-</v>
      </c>
      <c r="O6" s="35">
        <f t="shared" si="3"/>
        <v>72.239999999999995</v>
      </c>
      <c r="P6" s="35">
        <f t="shared" si="3"/>
        <v>0.9</v>
      </c>
      <c r="Q6" s="35">
        <f t="shared" si="3"/>
        <v>77.13</v>
      </c>
      <c r="R6" s="35">
        <f t="shared" si="3"/>
        <v>3294</v>
      </c>
      <c r="S6" s="35">
        <f t="shared" si="3"/>
        <v>185764</v>
      </c>
      <c r="T6" s="35">
        <f t="shared" si="3"/>
        <v>635.16</v>
      </c>
      <c r="U6" s="35">
        <f t="shared" si="3"/>
        <v>292.47000000000003</v>
      </c>
      <c r="V6" s="35">
        <f t="shared" si="3"/>
        <v>1662</v>
      </c>
      <c r="W6" s="35">
        <f t="shared" si="3"/>
        <v>1.62</v>
      </c>
      <c r="X6" s="35">
        <f t="shared" si="3"/>
        <v>1025.93</v>
      </c>
      <c r="Y6" s="36" t="str">
        <f>IF(Y7="",NA(),Y7)</f>
        <v>-</v>
      </c>
      <c r="Z6" s="36" t="str">
        <f t="shared" ref="Z6:AH6" si="4">IF(Z7="",NA(),Z7)</f>
        <v>-</v>
      </c>
      <c r="AA6" s="36" t="str">
        <f t="shared" si="4"/>
        <v>-</v>
      </c>
      <c r="AB6" s="36" t="str">
        <f t="shared" si="4"/>
        <v>-</v>
      </c>
      <c r="AC6" s="36">
        <f t="shared" si="4"/>
        <v>75.650000000000006</v>
      </c>
      <c r="AD6" s="36" t="str">
        <f t="shared" si="4"/>
        <v>-</v>
      </c>
      <c r="AE6" s="36" t="str">
        <f t="shared" si="4"/>
        <v>-</v>
      </c>
      <c r="AF6" s="36" t="str">
        <f t="shared" si="4"/>
        <v>-</v>
      </c>
      <c r="AG6" s="36" t="str">
        <f t="shared" si="4"/>
        <v>-</v>
      </c>
      <c r="AH6" s="36">
        <f t="shared" si="4"/>
        <v>100.85</v>
      </c>
      <c r="AI6" s="35" t="str">
        <f>IF(AI7="","",IF(AI7="-","【-】","【"&amp;SUBSTITUTE(TEXT(AI7,"#,##0.00"),"-","△")&amp;"】"))</f>
        <v>【100.66】</v>
      </c>
      <c r="AJ6" s="36" t="str">
        <f>IF(AJ7="",NA(),AJ7)</f>
        <v>-</v>
      </c>
      <c r="AK6" s="36" t="str">
        <f t="shared" ref="AK6:AS6" si="5">IF(AK7="",NA(),AK7)</f>
        <v>-</v>
      </c>
      <c r="AL6" s="36" t="str">
        <f t="shared" si="5"/>
        <v>-</v>
      </c>
      <c r="AM6" s="36" t="str">
        <f t="shared" si="5"/>
        <v>-</v>
      </c>
      <c r="AN6" s="36">
        <f t="shared" si="5"/>
        <v>253.08</v>
      </c>
      <c r="AO6" s="36" t="str">
        <f t="shared" si="5"/>
        <v>-</v>
      </c>
      <c r="AP6" s="36" t="str">
        <f t="shared" si="5"/>
        <v>-</v>
      </c>
      <c r="AQ6" s="36" t="str">
        <f t="shared" si="5"/>
        <v>-</v>
      </c>
      <c r="AR6" s="36" t="str">
        <f t="shared" si="5"/>
        <v>-</v>
      </c>
      <c r="AS6" s="36">
        <f t="shared" si="5"/>
        <v>110.77</v>
      </c>
      <c r="AT6" s="35" t="str">
        <f>IF(AT7="","",IF(AT7="-","【-】","【"&amp;SUBSTITUTE(TEXT(AT7,"#,##0.00"),"-","△")&amp;"】"))</f>
        <v>【105.22】</v>
      </c>
      <c r="AU6" s="36" t="str">
        <f>IF(AU7="",NA(),AU7)</f>
        <v>-</v>
      </c>
      <c r="AV6" s="36" t="str">
        <f t="shared" ref="AV6:BD6" si="6">IF(AV7="",NA(),AV7)</f>
        <v>-</v>
      </c>
      <c r="AW6" s="36" t="str">
        <f t="shared" si="6"/>
        <v>-</v>
      </c>
      <c r="AX6" s="36" t="str">
        <f t="shared" si="6"/>
        <v>-</v>
      </c>
      <c r="AY6" s="36">
        <f t="shared" si="6"/>
        <v>143.55000000000001</v>
      </c>
      <c r="AZ6" s="36" t="str">
        <f t="shared" si="6"/>
        <v>-</v>
      </c>
      <c r="BA6" s="36" t="str">
        <f t="shared" si="6"/>
        <v>-</v>
      </c>
      <c r="BB6" s="36" t="str">
        <f t="shared" si="6"/>
        <v>-</v>
      </c>
      <c r="BC6" s="36" t="str">
        <f t="shared" si="6"/>
        <v>-</v>
      </c>
      <c r="BD6" s="36">
        <f t="shared" si="6"/>
        <v>46.78</v>
      </c>
      <c r="BE6" s="35" t="str">
        <f>IF(BE7="","",IF(BE7="-","【-】","【"&amp;SUBSTITUTE(TEXT(BE7,"#,##0.00"),"-","△")&amp;"】"))</f>
        <v>【54.12】</v>
      </c>
      <c r="BF6" s="36" t="str">
        <f>IF(BF7="",NA(),BF7)</f>
        <v>-</v>
      </c>
      <c r="BG6" s="36" t="str">
        <f t="shared" ref="BG6:BO6" si="7">IF(BG7="",NA(),BG7)</f>
        <v>-</v>
      </c>
      <c r="BH6" s="36" t="str">
        <f t="shared" si="7"/>
        <v>-</v>
      </c>
      <c r="BI6" s="36" t="str">
        <f t="shared" si="7"/>
        <v>-</v>
      </c>
      <c r="BJ6" s="36">
        <f t="shared" si="7"/>
        <v>2827.1</v>
      </c>
      <c r="BK6" s="36" t="str">
        <f t="shared" si="7"/>
        <v>-</v>
      </c>
      <c r="BL6" s="36" t="str">
        <f t="shared" si="7"/>
        <v>-</v>
      </c>
      <c r="BM6" s="36" t="str">
        <f t="shared" si="7"/>
        <v>-</v>
      </c>
      <c r="BN6" s="36" t="str">
        <f t="shared" si="7"/>
        <v>-</v>
      </c>
      <c r="BO6" s="36">
        <f t="shared" si="7"/>
        <v>1298.9100000000001</v>
      </c>
      <c r="BP6" s="35" t="str">
        <f>IF(BP7="","",IF(BP7="-","【-】","【"&amp;SUBSTITUTE(TEXT(BP7,"#,##0.00"),"-","△")&amp;"】"))</f>
        <v>【1,348.09】</v>
      </c>
      <c r="BQ6" s="36" t="str">
        <f>IF(BQ7="",NA(),BQ7)</f>
        <v>-</v>
      </c>
      <c r="BR6" s="36" t="str">
        <f t="shared" ref="BR6:BZ6" si="8">IF(BR7="",NA(),BR7)</f>
        <v>-</v>
      </c>
      <c r="BS6" s="36" t="str">
        <f t="shared" si="8"/>
        <v>-</v>
      </c>
      <c r="BT6" s="36" t="str">
        <f t="shared" si="8"/>
        <v>-</v>
      </c>
      <c r="BU6" s="36">
        <f t="shared" si="8"/>
        <v>29.23</v>
      </c>
      <c r="BV6" s="36" t="str">
        <f t="shared" si="8"/>
        <v>-</v>
      </c>
      <c r="BW6" s="36" t="str">
        <f t="shared" si="8"/>
        <v>-</v>
      </c>
      <c r="BX6" s="36" t="str">
        <f t="shared" si="8"/>
        <v>-</v>
      </c>
      <c r="BY6" s="36" t="str">
        <f t="shared" si="8"/>
        <v>-</v>
      </c>
      <c r="BZ6" s="36">
        <f t="shared" si="8"/>
        <v>69.87</v>
      </c>
      <c r="CA6" s="35" t="str">
        <f>IF(CA7="","",IF(CA7="-","【-】","【"&amp;SUBSTITUTE(TEXT(CA7,"#,##0.00"),"-","△")&amp;"】"))</f>
        <v>【69.80】</v>
      </c>
      <c r="CB6" s="36" t="str">
        <f>IF(CB7="",NA(),CB7)</f>
        <v>-</v>
      </c>
      <c r="CC6" s="36" t="str">
        <f t="shared" ref="CC6:CK6" si="9">IF(CC7="",NA(),CC7)</f>
        <v>-</v>
      </c>
      <c r="CD6" s="36" t="str">
        <f t="shared" si="9"/>
        <v>-</v>
      </c>
      <c r="CE6" s="36" t="str">
        <f t="shared" si="9"/>
        <v>-</v>
      </c>
      <c r="CF6" s="36">
        <f t="shared" si="9"/>
        <v>591.35</v>
      </c>
      <c r="CG6" s="36" t="str">
        <f t="shared" si="9"/>
        <v>-</v>
      </c>
      <c r="CH6" s="36" t="str">
        <f t="shared" si="9"/>
        <v>-</v>
      </c>
      <c r="CI6" s="36" t="str">
        <f t="shared" si="9"/>
        <v>-</v>
      </c>
      <c r="CJ6" s="36" t="str">
        <f t="shared" si="9"/>
        <v>-</v>
      </c>
      <c r="CK6" s="36">
        <f t="shared" si="9"/>
        <v>234.96</v>
      </c>
      <c r="CL6" s="35" t="str">
        <f>IF(CL7="","",IF(CL7="-","【-】","【"&amp;SUBSTITUTE(TEXT(CL7,"#,##0.00"),"-","△")&amp;"】"))</f>
        <v>【232.54】</v>
      </c>
      <c r="CM6" s="36" t="str">
        <f>IF(CM7="",NA(),CM7)</f>
        <v>-</v>
      </c>
      <c r="CN6" s="36" t="str">
        <f t="shared" ref="CN6:CV6" si="10">IF(CN7="",NA(),CN7)</f>
        <v>-</v>
      </c>
      <c r="CO6" s="36" t="str">
        <f t="shared" si="10"/>
        <v>-</v>
      </c>
      <c r="CP6" s="36" t="str">
        <f t="shared" si="10"/>
        <v>-</v>
      </c>
      <c r="CQ6" s="36">
        <f t="shared" si="10"/>
        <v>56.36</v>
      </c>
      <c r="CR6" s="36" t="str">
        <f t="shared" si="10"/>
        <v>-</v>
      </c>
      <c r="CS6" s="36" t="str">
        <f t="shared" si="10"/>
        <v>-</v>
      </c>
      <c r="CT6" s="36" t="str">
        <f t="shared" si="10"/>
        <v>-</v>
      </c>
      <c r="CU6" s="36" t="str">
        <f t="shared" si="10"/>
        <v>-</v>
      </c>
      <c r="CV6" s="36">
        <f t="shared" si="10"/>
        <v>42.9</v>
      </c>
      <c r="CW6" s="35" t="str">
        <f>IF(CW7="","",IF(CW7="-","【-】","【"&amp;SUBSTITUTE(TEXT(CW7,"#,##0.00"),"-","△")&amp;"】"))</f>
        <v>【42.17】</v>
      </c>
      <c r="CX6" s="36" t="str">
        <f>IF(CX7="",NA(),CX7)</f>
        <v>-</v>
      </c>
      <c r="CY6" s="36" t="str">
        <f t="shared" ref="CY6:DG6" si="11">IF(CY7="",NA(),CY7)</f>
        <v>-</v>
      </c>
      <c r="CZ6" s="36" t="str">
        <f t="shared" si="11"/>
        <v>-</v>
      </c>
      <c r="DA6" s="36" t="str">
        <f t="shared" si="11"/>
        <v>-</v>
      </c>
      <c r="DB6" s="36">
        <f t="shared" si="11"/>
        <v>77.08</v>
      </c>
      <c r="DC6" s="36" t="str">
        <f t="shared" si="11"/>
        <v>-</v>
      </c>
      <c r="DD6" s="36" t="str">
        <f t="shared" si="11"/>
        <v>-</v>
      </c>
      <c r="DE6" s="36" t="str">
        <f t="shared" si="11"/>
        <v>-</v>
      </c>
      <c r="DF6" s="36" t="str">
        <f t="shared" si="11"/>
        <v>-</v>
      </c>
      <c r="DG6" s="36">
        <f t="shared" si="11"/>
        <v>83.5</v>
      </c>
      <c r="DH6" s="35" t="str">
        <f>IF(DH7="","",IF(DH7="-","【-】","【"&amp;SUBSTITUTE(TEXT(DH7,"#,##0.00"),"-","△")&amp;"】"))</f>
        <v>【82.30】</v>
      </c>
      <c r="DI6" s="36" t="str">
        <f>IF(DI7="",NA(),DI7)</f>
        <v>-</v>
      </c>
      <c r="DJ6" s="36" t="str">
        <f t="shared" ref="DJ6:DR6" si="12">IF(DJ7="",NA(),DJ7)</f>
        <v>-</v>
      </c>
      <c r="DK6" s="36" t="str">
        <f t="shared" si="12"/>
        <v>-</v>
      </c>
      <c r="DL6" s="36" t="str">
        <f t="shared" si="12"/>
        <v>-</v>
      </c>
      <c r="DM6" s="36">
        <f t="shared" si="12"/>
        <v>4.62</v>
      </c>
      <c r="DN6" s="36" t="str">
        <f t="shared" si="12"/>
        <v>-</v>
      </c>
      <c r="DO6" s="36" t="str">
        <f t="shared" si="12"/>
        <v>-</v>
      </c>
      <c r="DP6" s="36" t="str">
        <f t="shared" si="12"/>
        <v>-</v>
      </c>
      <c r="DQ6" s="36" t="str">
        <f t="shared" si="12"/>
        <v>-</v>
      </c>
      <c r="DR6" s="36">
        <f t="shared" si="12"/>
        <v>22.77</v>
      </c>
      <c r="DS6" s="35" t="str">
        <f>IF(DS7="","",IF(DS7="-","【-】","【"&amp;SUBSTITUTE(TEXT(DS7,"#,##0.00"),"-","△")&amp;"】"))</f>
        <v>【23.63】</v>
      </c>
      <c r="DT6" s="36" t="str">
        <f>IF(DT7="",NA(),DT7)</f>
        <v>-</v>
      </c>
      <c r="DU6" s="36" t="str">
        <f t="shared" ref="DU6:EC6" si="13">IF(DU7="",NA(),DU7)</f>
        <v>-</v>
      </c>
      <c r="DV6" s="36" t="str">
        <f t="shared" si="13"/>
        <v>-</v>
      </c>
      <c r="DW6" s="36" t="str">
        <f t="shared" si="13"/>
        <v>-</v>
      </c>
      <c r="DX6" s="35">
        <f t="shared" si="13"/>
        <v>0</v>
      </c>
      <c r="DY6" s="36" t="str">
        <f t="shared" si="13"/>
        <v>-</v>
      </c>
      <c r="DZ6" s="36" t="str">
        <f t="shared" si="13"/>
        <v>-</v>
      </c>
      <c r="EA6" s="36" t="str">
        <f t="shared" si="13"/>
        <v>-</v>
      </c>
      <c r="EB6" s="36" t="str">
        <f t="shared" si="13"/>
        <v>-</v>
      </c>
      <c r="EC6" s="35">
        <f t="shared" si="13"/>
        <v>0</v>
      </c>
      <c r="ED6" s="35" t="str">
        <f>IF(ED7="","",IF(ED7="-","【-】","【"&amp;SUBSTITUTE(TEXT(ED7,"#,##0.00"),"-","△")&amp;"】"))</f>
        <v>【0.00】</v>
      </c>
      <c r="EE6" s="36" t="str">
        <f>IF(EE7="",NA(),EE7)</f>
        <v>-</v>
      </c>
      <c r="EF6" s="36" t="str">
        <f t="shared" ref="EF6:EN6" si="14">IF(EF7="",NA(),EF7)</f>
        <v>-</v>
      </c>
      <c r="EG6" s="36" t="str">
        <f t="shared" si="14"/>
        <v>-</v>
      </c>
      <c r="EH6" s="36" t="str">
        <f t="shared" si="14"/>
        <v>-</v>
      </c>
      <c r="EI6" s="35">
        <f t="shared" si="14"/>
        <v>0</v>
      </c>
      <c r="EJ6" s="36" t="str">
        <f t="shared" si="14"/>
        <v>-</v>
      </c>
      <c r="EK6" s="36" t="str">
        <f t="shared" si="14"/>
        <v>-</v>
      </c>
      <c r="EL6" s="36" t="str">
        <f t="shared" si="14"/>
        <v>-</v>
      </c>
      <c r="EM6" s="36" t="str">
        <f t="shared" si="14"/>
        <v>-</v>
      </c>
      <c r="EN6" s="36">
        <f t="shared" si="14"/>
        <v>0.09</v>
      </c>
      <c r="EO6" s="35" t="str">
        <f>IF(EO7="","",IF(EO7="-","【-】","【"&amp;SUBSTITUTE(TEXT(EO7,"#,##0.00"),"-","△")&amp;"】"))</f>
        <v>【0.09】</v>
      </c>
    </row>
    <row r="7" spans="1:148" s="37" customFormat="1">
      <c r="A7" s="29"/>
      <c r="B7" s="38">
        <v>2016</v>
      </c>
      <c r="C7" s="38">
        <v>342122</v>
      </c>
      <c r="D7" s="38">
        <v>46</v>
      </c>
      <c r="E7" s="38">
        <v>17</v>
      </c>
      <c r="F7" s="38">
        <v>4</v>
      </c>
      <c r="G7" s="38">
        <v>0</v>
      </c>
      <c r="H7" s="38" t="s">
        <v>108</v>
      </c>
      <c r="I7" s="38" t="s">
        <v>109</v>
      </c>
      <c r="J7" s="38" t="s">
        <v>110</v>
      </c>
      <c r="K7" s="38" t="s">
        <v>111</v>
      </c>
      <c r="L7" s="38" t="s">
        <v>112</v>
      </c>
      <c r="M7" s="38"/>
      <c r="N7" s="39" t="s">
        <v>113</v>
      </c>
      <c r="O7" s="39">
        <v>72.239999999999995</v>
      </c>
      <c r="P7" s="39">
        <v>0.9</v>
      </c>
      <c r="Q7" s="39">
        <v>77.13</v>
      </c>
      <c r="R7" s="39">
        <v>3294</v>
      </c>
      <c r="S7" s="39">
        <v>185764</v>
      </c>
      <c r="T7" s="39">
        <v>635.16</v>
      </c>
      <c r="U7" s="39">
        <v>292.47000000000003</v>
      </c>
      <c r="V7" s="39">
        <v>1662</v>
      </c>
      <c r="W7" s="39">
        <v>1.62</v>
      </c>
      <c r="X7" s="39">
        <v>1025.93</v>
      </c>
      <c r="Y7" s="39" t="s">
        <v>113</v>
      </c>
      <c r="Z7" s="39" t="s">
        <v>113</v>
      </c>
      <c r="AA7" s="39" t="s">
        <v>113</v>
      </c>
      <c r="AB7" s="39" t="s">
        <v>113</v>
      </c>
      <c r="AC7" s="39">
        <v>75.650000000000006</v>
      </c>
      <c r="AD7" s="39" t="s">
        <v>113</v>
      </c>
      <c r="AE7" s="39" t="s">
        <v>113</v>
      </c>
      <c r="AF7" s="39" t="s">
        <v>113</v>
      </c>
      <c r="AG7" s="39" t="s">
        <v>113</v>
      </c>
      <c r="AH7" s="39">
        <v>100.85</v>
      </c>
      <c r="AI7" s="39">
        <v>100.66</v>
      </c>
      <c r="AJ7" s="39" t="s">
        <v>113</v>
      </c>
      <c r="AK7" s="39" t="s">
        <v>113</v>
      </c>
      <c r="AL7" s="39" t="s">
        <v>113</v>
      </c>
      <c r="AM7" s="39" t="s">
        <v>113</v>
      </c>
      <c r="AN7" s="39">
        <v>253.08</v>
      </c>
      <c r="AO7" s="39" t="s">
        <v>113</v>
      </c>
      <c r="AP7" s="39" t="s">
        <v>113</v>
      </c>
      <c r="AQ7" s="39" t="s">
        <v>113</v>
      </c>
      <c r="AR7" s="39" t="s">
        <v>113</v>
      </c>
      <c r="AS7" s="39">
        <v>110.77</v>
      </c>
      <c r="AT7" s="39">
        <v>105.22</v>
      </c>
      <c r="AU7" s="39" t="s">
        <v>113</v>
      </c>
      <c r="AV7" s="39" t="s">
        <v>113</v>
      </c>
      <c r="AW7" s="39" t="s">
        <v>113</v>
      </c>
      <c r="AX7" s="39" t="s">
        <v>113</v>
      </c>
      <c r="AY7" s="39">
        <v>143.55000000000001</v>
      </c>
      <c r="AZ7" s="39" t="s">
        <v>113</v>
      </c>
      <c r="BA7" s="39" t="s">
        <v>113</v>
      </c>
      <c r="BB7" s="39" t="s">
        <v>113</v>
      </c>
      <c r="BC7" s="39" t="s">
        <v>113</v>
      </c>
      <c r="BD7" s="39">
        <v>46.78</v>
      </c>
      <c r="BE7" s="39">
        <v>54.12</v>
      </c>
      <c r="BF7" s="39" t="s">
        <v>113</v>
      </c>
      <c r="BG7" s="39" t="s">
        <v>113</v>
      </c>
      <c r="BH7" s="39" t="s">
        <v>113</v>
      </c>
      <c r="BI7" s="39" t="s">
        <v>113</v>
      </c>
      <c r="BJ7" s="39">
        <v>2827.1</v>
      </c>
      <c r="BK7" s="39" t="s">
        <v>113</v>
      </c>
      <c r="BL7" s="39" t="s">
        <v>113</v>
      </c>
      <c r="BM7" s="39" t="s">
        <v>113</v>
      </c>
      <c r="BN7" s="39" t="s">
        <v>113</v>
      </c>
      <c r="BO7" s="39">
        <v>1298.9100000000001</v>
      </c>
      <c r="BP7" s="39">
        <v>1348.09</v>
      </c>
      <c r="BQ7" s="39" t="s">
        <v>113</v>
      </c>
      <c r="BR7" s="39" t="s">
        <v>113</v>
      </c>
      <c r="BS7" s="39" t="s">
        <v>113</v>
      </c>
      <c r="BT7" s="39" t="s">
        <v>113</v>
      </c>
      <c r="BU7" s="39">
        <v>29.23</v>
      </c>
      <c r="BV7" s="39" t="s">
        <v>113</v>
      </c>
      <c r="BW7" s="39" t="s">
        <v>113</v>
      </c>
      <c r="BX7" s="39" t="s">
        <v>113</v>
      </c>
      <c r="BY7" s="39" t="s">
        <v>113</v>
      </c>
      <c r="BZ7" s="39">
        <v>69.87</v>
      </c>
      <c r="CA7" s="39">
        <v>69.8</v>
      </c>
      <c r="CB7" s="39" t="s">
        <v>113</v>
      </c>
      <c r="CC7" s="39" t="s">
        <v>113</v>
      </c>
      <c r="CD7" s="39" t="s">
        <v>113</v>
      </c>
      <c r="CE7" s="39" t="s">
        <v>113</v>
      </c>
      <c r="CF7" s="39">
        <v>591.35</v>
      </c>
      <c r="CG7" s="39" t="s">
        <v>113</v>
      </c>
      <c r="CH7" s="39" t="s">
        <v>113</v>
      </c>
      <c r="CI7" s="39" t="s">
        <v>113</v>
      </c>
      <c r="CJ7" s="39" t="s">
        <v>113</v>
      </c>
      <c r="CK7" s="39">
        <v>234.96</v>
      </c>
      <c r="CL7" s="39">
        <v>232.54</v>
      </c>
      <c r="CM7" s="39" t="s">
        <v>113</v>
      </c>
      <c r="CN7" s="39" t="s">
        <v>113</v>
      </c>
      <c r="CO7" s="39" t="s">
        <v>113</v>
      </c>
      <c r="CP7" s="39" t="s">
        <v>113</v>
      </c>
      <c r="CQ7" s="39">
        <v>56.36</v>
      </c>
      <c r="CR7" s="39" t="s">
        <v>113</v>
      </c>
      <c r="CS7" s="39" t="s">
        <v>113</v>
      </c>
      <c r="CT7" s="39" t="s">
        <v>113</v>
      </c>
      <c r="CU7" s="39" t="s">
        <v>113</v>
      </c>
      <c r="CV7" s="39">
        <v>42.9</v>
      </c>
      <c r="CW7" s="39">
        <v>42.17</v>
      </c>
      <c r="CX7" s="39" t="s">
        <v>113</v>
      </c>
      <c r="CY7" s="39" t="s">
        <v>113</v>
      </c>
      <c r="CZ7" s="39" t="s">
        <v>113</v>
      </c>
      <c r="DA7" s="39" t="s">
        <v>113</v>
      </c>
      <c r="DB7" s="39">
        <v>77.08</v>
      </c>
      <c r="DC7" s="39" t="s">
        <v>113</v>
      </c>
      <c r="DD7" s="39" t="s">
        <v>113</v>
      </c>
      <c r="DE7" s="39" t="s">
        <v>113</v>
      </c>
      <c r="DF7" s="39" t="s">
        <v>113</v>
      </c>
      <c r="DG7" s="39">
        <v>83.5</v>
      </c>
      <c r="DH7" s="39">
        <v>82.3</v>
      </c>
      <c r="DI7" s="39" t="s">
        <v>113</v>
      </c>
      <c r="DJ7" s="39" t="s">
        <v>113</v>
      </c>
      <c r="DK7" s="39" t="s">
        <v>113</v>
      </c>
      <c r="DL7" s="39" t="s">
        <v>113</v>
      </c>
      <c r="DM7" s="39">
        <v>4.62</v>
      </c>
      <c r="DN7" s="39" t="s">
        <v>113</v>
      </c>
      <c r="DO7" s="39" t="s">
        <v>113</v>
      </c>
      <c r="DP7" s="39" t="s">
        <v>113</v>
      </c>
      <c r="DQ7" s="39" t="s">
        <v>113</v>
      </c>
      <c r="DR7" s="39">
        <v>22.77</v>
      </c>
      <c r="DS7" s="39">
        <v>23.63</v>
      </c>
      <c r="DT7" s="39" t="s">
        <v>113</v>
      </c>
      <c r="DU7" s="39" t="s">
        <v>113</v>
      </c>
      <c r="DV7" s="39" t="s">
        <v>113</v>
      </c>
      <c r="DW7" s="39" t="s">
        <v>113</v>
      </c>
      <c r="DX7" s="39">
        <v>0</v>
      </c>
      <c r="DY7" s="39" t="s">
        <v>113</v>
      </c>
      <c r="DZ7" s="39" t="s">
        <v>113</v>
      </c>
      <c r="EA7" s="39" t="s">
        <v>113</v>
      </c>
      <c r="EB7" s="39" t="s">
        <v>113</v>
      </c>
      <c r="EC7" s="39">
        <v>0</v>
      </c>
      <c r="ED7" s="39">
        <v>0</v>
      </c>
      <c r="EE7" s="39" t="s">
        <v>113</v>
      </c>
      <c r="EF7" s="39" t="s">
        <v>113</v>
      </c>
      <c r="EG7" s="39" t="s">
        <v>113</v>
      </c>
      <c r="EH7" s="39" t="s">
        <v>113</v>
      </c>
      <c r="EI7" s="39">
        <v>0</v>
      </c>
      <c r="EJ7" s="39" t="s">
        <v>113</v>
      </c>
      <c r="EK7" s="39" t="s">
        <v>113</v>
      </c>
      <c r="EL7" s="39" t="s">
        <v>113</v>
      </c>
      <c r="EM7" s="39" t="s">
        <v>113</v>
      </c>
      <c r="EN7" s="39">
        <v>0.09</v>
      </c>
      <c r="EO7" s="39">
        <v>0.09</v>
      </c>
    </row>
    <row r="8" spans="1:14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dcterms:created xsi:type="dcterms:W3CDTF">2017-12-25T01:56:52Z</dcterms:created>
  <dcterms:modified xsi:type="dcterms:W3CDTF">2018-02-02T04:11:28Z</dcterms:modified>
  <cp:category/>
</cp:coreProperties>
</file>