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BB10" i="4"/>
  <c r="AL10" i="4"/>
  <c r="AD10" i="4"/>
  <c r="P10" i="4"/>
  <c r="B10" i="4"/>
  <c r="BB8" i="4"/>
  <c r="AT8" i="4"/>
  <c r="W8" i="4"/>
  <c r="I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<sst xmlns="http://schemas.openxmlformats.org/spreadsheetml/2006/main" count="240" uniqueCount="126">
  <si>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</si>
  <si>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</si>
  <si>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</si>
  <si>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</si>
  <si>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</si>
  <si>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</si>
  <si>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</si>
  <si>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</si>
  <si>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</si>
  <si>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</si>
  <si>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</si>
  <si>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</si>
  <si>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</si>
  <si>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</si>
  <si>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</si>
  <si>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</si>
  <si>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</si>
  <si>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</si>
  <si>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</si>
  <si>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</si>
  <si>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</si>
  <si>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</si>
  <si>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</si>
  <si>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</si>
  <si>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</si>
  <si>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</si>
  <si>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</si>
  <si>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</si>
  <si>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</si>
  <si>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</si>
  <si>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</si>
  <si>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</si>
  <si>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</si>
  <si>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</si>
  <si>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</si>
  <si>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</si>
  <si>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</si>
  <si>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</si>
  <si>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</si>
  <si>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</si>
  <si>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</si>
  <si>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</si>
  <si>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</si>
  <si>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</si>
  <si>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</si>
  <si>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</si>
  <si>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</si>
  <si>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</si>
  <si>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</si>
  <si>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</si>
  <si>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</si>
  <si>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</si>
  <si>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</si>
  <si>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</si>
  <si>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</si>
  <si>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</si>
  <si>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</si>
  <si>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</si>
  <si>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</si>
  <si>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</si>
  <si>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</si>
  <si>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</si>
  <si>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</si>
  <si>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</si>
  <si>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</si>
  <si>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</si>
  <si>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</si>
  <si>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</si>
  <si>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</si>
  <si>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</si>
  <si>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</si>
  <si>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</si>
  <si>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</si>
  <si>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</si>
  <si>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</si>
  <si>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</si>
  <si>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</si>
  <si>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</si>
  <si>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</si>
  <si>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</si>
  <si>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</si>
  <si>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</si>
  <si>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</si>
  <si>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</si>
  <si>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</si>
  <si>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</si>
  <si>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</si>
  <si>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</si>
  <si>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</si>
  <si>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</si>
  <si>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</si>
  <si>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</si>
  <si>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</si>
  <si>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</si>
  <si>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</si>
  <si>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</si>
  <si>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</si>
  <si>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</si>
  <si>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</si>
  <si>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</si>
  <si>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</si>
  <si>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</si>
  <si>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</si>
  <si>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</si>
  <si>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</si>
  <si>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</si>
  <si>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</si>
  <si>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</si>
  <si>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</si>
  <si>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</si>
  <si>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安芸高田市</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</si>
  <si>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</si>
  <si>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</si>
  <si>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</si>
  <si>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</si>
  <si>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</si>
  <si>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</si>
  <si>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</si>
  <si>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</si>
  <si>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</si>
  <si>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</si>
  <si>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</si>
  <si>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供用開始が平成13年度であるため、現在大規模な施設の更新時期は迎えていない。
　今後は、長寿命化計画等を作成し、計画的な更新を実施していく必要がある。</t>
    <phoneticPr fontId="4"/>
  </si>
  <si>
    <t xml:space="preserve">　平成28年度に策定した経営戦略に基づき、経営の健全性と効率性を高めるため、使用料改定による使用料収入の確保や加入促進による水洗化率の向上を進め、また施設については計画的な施設更新や維持管理を実施していく必要がある。
</t>
    <rPh sb="70" eb="71">
      <t>スス</t>
    </rPh>
    <rPh sb="75" eb="77">
      <t>シセツ</t>
    </rPh>
    <phoneticPr fontId="4"/>
  </si>
  <si>
    <t>非設置</t>
    <rPh sb="0" eb="1">
      <t>ヒ</t>
    </rPh>
    <rPh sb="1" eb="3">
      <t>セッチ</t>
    </rPh>
    <phoneticPr fontId="4"/>
  </si>
  <si>
    <t>　単年度の収支を表す「①収益的収支比率」や施設等が一日に対応可能な処理能力に対する一日平均処理水量の割合を表した「⑦施設利用率」は前年度に比べそれぞれ87.8％、74.38％と僅かに上昇している。傾向的には新規加入が安定し人口減少とのバランスから横ばい状況になりつつある。
　使用料で回収すべき経費をどの程度使用料で賄えているかを表した「⑤経費回収率」や現在処理区域内人口のうち実際に水洗便所を設置して汚水処理している方の割合を示す「⑧水洗化率」は、人口減少と中山間地域特性である住居の点在から大幅な増加が望めない状況により横ばいとなっている。
　有収水量1㎥あたりの汚水処理に要した費用を表す「⑥汚水処理原価」は、維持管理費の大幅な増には至っていないが、有収水量が横ばい状態にあるため前4年とほぼ近似値で推移している。</t>
    <rPh sb="21" eb="23">
      <t>シセツ</t>
    </rPh>
    <rPh sb="23" eb="24">
      <t>トウ</t>
    </rPh>
    <rPh sb="25" eb="27">
      <t>イチニチ</t>
    </rPh>
    <rPh sb="28" eb="30">
      <t>タイオウ</t>
    </rPh>
    <rPh sb="30" eb="32">
      <t>カノウ</t>
    </rPh>
    <rPh sb="33" eb="35">
      <t>ショリ</t>
    </rPh>
    <rPh sb="35" eb="37">
      <t>ノウリョク</t>
    </rPh>
    <rPh sb="38" eb="39">
      <t>タイ</t>
    </rPh>
    <rPh sb="41" eb="43">
      <t>イチニチ</t>
    </rPh>
    <rPh sb="43" eb="45">
      <t>ヘイキン</t>
    </rPh>
    <rPh sb="45" eb="47">
      <t>ショリ</t>
    </rPh>
    <rPh sb="47" eb="49">
      <t>スイリョウ</t>
    </rPh>
    <rPh sb="50" eb="52">
      <t>ワリアイ</t>
    </rPh>
    <rPh sb="53" eb="54">
      <t>アラワ</t>
    </rPh>
    <rPh sb="58" eb="60">
      <t>シセツ</t>
    </rPh>
    <rPh sb="60" eb="63">
      <t>リヨウリツ</t>
    </rPh>
    <rPh sb="65" eb="68">
      <t>ゼンネンド</t>
    </rPh>
    <rPh sb="69" eb="70">
      <t>クラ</t>
    </rPh>
    <rPh sb="88" eb="89">
      <t>ワズ</t>
    </rPh>
    <rPh sb="91" eb="93">
      <t>ジョウショウ</t>
    </rPh>
    <rPh sb="98" eb="100">
      <t>ケイコウ</t>
    </rPh>
    <rPh sb="100" eb="101">
      <t>テキ</t>
    </rPh>
    <rPh sb="126" eb="128">
      <t>ジョウキョウ</t>
    </rPh>
    <rPh sb="225" eb="227">
      <t>ジンコウ</t>
    </rPh>
    <rPh sb="227" eb="229">
      <t>ゲンショウ</t>
    </rPh>
    <rPh sb="247" eb="249">
      <t>オオハバ</t>
    </rPh>
    <rPh sb="250" eb="252">
      <t>ゾウカ</t>
    </rPh>
    <rPh sb="253" eb="254">
      <t>ノゾ</t>
    </rPh>
    <rPh sb="257" eb="259">
      <t>ジョウキョウ</t>
    </rPh>
    <rPh sb="262" eb="263">
      <t>ヨコ</t>
    </rPh>
    <rPh sb="308" eb="310">
      <t>イジ</t>
    </rPh>
    <rPh sb="310" eb="313">
      <t>カンリヒ</t>
    </rPh>
    <rPh sb="314" eb="316">
      <t>オオハバ</t>
    </rPh>
    <rPh sb="317" eb="318">
      <t>ゾウ</t>
    </rPh>
    <rPh sb="320" eb="321">
      <t>イタ</t>
    </rPh>
    <rPh sb="328" eb="329">
      <t>ユウ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</si>
</sst>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690944"/>
        <c:axId val="10035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0.17</c:v>
                </c:pt>
                <c:pt idx="3">
                  <c:v>0.2</c:v>
                </c:pt>
                <c:pt idx="4">
                  <c:v>0.1</c:v>
                </c:pt>
              </c:numCache>
            </c:numRef>
          </c:val>
          <c:smooth val="0"/>
        </c:ser>
        <c:dLbls>
          <c:showLegendKey val="0"/>
          <c:showVal val="0"/>
          <c:showCatName val="0"/>
          <c:showSerName val="0"/>
          <c:showPercent val="0"/>
          <c:showBubbleSize val="0"/>
        </c:dLbls>
        <c:marker val="1"/>
        <c:smooth val="0"/>
        <c:axId val="98690944"/>
        <c:axId val="100352000"/>
      </c:lineChart>
      <c:dateAx>
        <c:axId val="98690944"/>
        <c:scaling>
          <c:orientation val="minMax"/>
        </c:scaling>
        <c:delete val="1"/>
        <c:axPos val="b"/>
        <c:numFmt formatCode="ge" sourceLinked="1"/>
        <c:majorTickMark val="none"/>
        <c:minorTickMark val="none"/>
        <c:tickLblPos val="none"/>
        <c:crossAx val="100352000"/>
        <c:crosses val="autoZero"/>
        <c:auto val="1"/>
        <c:lblOffset val="100"/>
        <c:baseTimeUnit val="years"/>
      </c:dateAx>
      <c:valAx>
        <c:axId val="1003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9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63.46</c:v>
                </c:pt>
                <c:pt idx="1">
                  <c:v>68.08</c:v>
                </c:pt>
                <c:pt idx="2">
                  <c:v>70.38</c:v>
                </c:pt>
                <c:pt idx="3">
                  <c:v>71.459999999999994</c:v>
                </c:pt>
                <c:pt idx="4">
                  <c:v>74.38</c:v>
                </c:pt>
              </c:numCache>
            </c:numRef>
          </c:val>
        </c:ser>
        <c:dLbls>
          <c:showLegendKey val="0"/>
          <c:showVal val="0"/>
          <c:showCatName val="0"/>
          <c:showSerName val="0"/>
          <c:showPercent val="0"/>
          <c:showBubbleSize val="0"/>
        </c:dLbls>
        <c:gapWidth val="150"/>
        <c:axId val="102054144"/>
        <c:axId val="10206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43.53</c:v>
                </c:pt>
                <c:pt idx="3">
                  <c:v>39.869999999999997</c:v>
                </c:pt>
                <c:pt idx="4">
                  <c:v>49.25</c:v>
                </c:pt>
              </c:numCache>
            </c:numRef>
          </c:val>
          <c:smooth val="0"/>
        </c:ser>
        <c:dLbls>
          <c:showLegendKey val="0"/>
          <c:showVal val="0"/>
          <c:showCatName val="0"/>
          <c:showSerName val="0"/>
          <c:showPercent val="0"/>
          <c:showBubbleSize val="0"/>
        </c:dLbls>
        <c:marker val="1"/>
        <c:smooth val="0"/>
        <c:axId val="102054144"/>
        <c:axId val="102064512"/>
      </c:lineChart>
      <c:dateAx>
        <c:axId val="102054144"/>
        <c:scaling>
          <c:orientation val="minMax"/>
        </c:scaling>
        <c:delete val="1"/>
        <c:axPos val="b"/>
        <c:numFmt formatCode="ge" sourceLinked="1"/>
        <c:majorTickMark val="none"/>
        <c:minorTickMark val="none"/>
        <c:tickLblPos val="none"/>
        <c:crossAx val="102064512"/>
        <c:crosses val="autoZero"/>
        <c:auto val="1"/>
        <c:lblOffset val="100"/>
        <c:baseTimeUnit val="years"/>
      </c:dateAx>
      <c:valAx>
        <c:axId val="10206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69.87</c:v>
                </c:pt>
                <c:pt idx="1">
                  <c:v>64.84</c:v>
                </c:pt>
                <c:pt idx="2">
                  <c:v>69.069999999999993</c:v>
                </c:pt>
                <c:pt idx="3">
                  <c:v>70.52</c:v>
                </c:pt>
                <c:pt idx="4">
                  <c:v>69.400000000000006</c:v>
                </c:pt>
              </c:numCache>
            </c:numRef>
          </c:val>
        </c:ser>
        <c:dLbls>
          <c:showLegendKey val="0"/>
          <c:showVal val="0"/>
          <c:showCatName val="0"/>
          <c:showSerName val="0"/>
          <c:showPercent val="0"/>
          <c:showBubbleSize val="0"/>
        </c:dLbls>
        <c:gapWidth val="150"/>
        <c:axId val="102098816"/>
        <c:axId val="1021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64.14</c:v>
                </c:pt>
                <c:pt idx="3">
                  <c:v>61.37</c:v>
                </c:pt>
                <c:pt idx="4">
                  <c:v>84.12</c:v>
                </c:pt>
              </c:numCache>
            </c:numRef>
          </c:val>
          <c:smooth val="0"/>
        </c:ser>
        <c:dLbls>
          <c:showLegendKey val="0"/>
          <c:showVal val="0"/>
          <c:showCatName val="0"/>
          <c:showSerName val="0"/>
          <c:showPercent val="0"/>
          <c:showBubbleSize val="0"/>
        </c:dLbls>
        <c:marker val="1"/>
        <c:smooth val="0"/>
        <c:axId val="102098816"/>
        <c:axId val="102109184"/>
      </c:lineChart>
      <c:dateAx>
        <c:axId val="102098816"/>
        <c:scaling>
          <c:orientation val="minMax"/>
        </c:scaling>
        <c:delete val="1"/>
        <c:axPos val="b"/>
        <c:numFmt formatCode="ge" sourceLinked="1"/>
        <c:majorTickMark val="none"/>
        <c:minorTickMark val="none"/>
        <c:tickLblPos val="none"/>
        <c:crossAx val="102109184"/>
        <c:crosses val="autoZero"/>
        <c:auto val="1"/>
        <c:lblOffset val="100"/>
        <c:baseTimeUnit val="years"/>
      </c:dateAx>
      <c:valAx>
        <c:axId val="1021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9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76.72</c:v>
                </c:pt>
                <c:pt idx="1">
                  <c:v>81.25</c:v>
                </c:pt>
                <c:pt idx="2">
                  <c:v>86.19</c:v>
                </c:pt>
                <c:pt idx="3">
                  <c:v>83.12</c:v>
                </c:pt>
                <c:pt idx="4">
                  <c:v>87.8</c:v>
                </c:pt>
              </c:numCache>
            </c:numRef>
          </c:val>
        </c:ser>
        <c:dLbls>
          <c:showLegendKey val="0"/>
          <c:showVal val="0"/>
          <c:showCatName val="0"/>
          <c:showSerName val="0"/>
          <c:showPercent val="0"/>
          <c:showBubbleSize val="0"/>
        </c:dLbls>
        <c:gapWidth val="150"/>
        <c:axId val="100378112"/>
        <c:axId val="10038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378112"/>
        <c:axId val="100380032"/>
      </c:lineChart>
      <c:dateAx>
        <c:axId val="100378112"/>
        <c:scaling>
          <c:orientation val="minMax"/>
        </c:scaling>
        <c:delete val="1"/>
        <c:axPos val="b"/>
        <c:numFmt formatCode="ge" sourceLinked="1"/>
        <c:majorTickMark val="none"/>
        <c:minorTickMark val="none"/>
        <c:tickLblPos val="none"/>
        <c:crossAx val="100380032"/>
        <c:crosses val="autoZero"/>
        <c:auto val="1"/>
        <c:lblOffset val="100"/>
        <c:baseTimeUnit val="years"/>
      </c:dateAx>
      <c:valAx>
        <c:axId val="1003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98336"/>
        <c:axId val="1016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98336"/>
        <c:axId val="101600256"/>
      </c:lineChart>
      <c:dateAx>
        <c:axId val="101598336"/>
        <c:scaling>
          <c:orientation val="minMax"/>
        </c:scaling>
        <c:delete val="1"/>
        <c:axPos val="b"/>
        <c:numFmt formatCode="ge" sourceLinked="1"/>
        <c:majorTickMark val="none"/>
        <c:minorTickMark val="none"/>
        <c:tickLblPos val="none"/>
        <c:crossAx val="101600256"/>
        <c:crosses val="autoZero"/>
        <c:auto val="1"/>
        <c:lblOffset val="100"/>
        <c:baseTimeUnit val="years"/>
      </c:dateAx>
      <c:valAx>
        <c:axId val="1016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630720"/>
        <c:axId val="1016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630720"/>
        <c:axId val="101632640"/>
      </c:lineChart>
      <c:dateAx>
        <c:axId val="101630720"/>
        <c:scaling>
          <c:orientation val="minMax"/>
        </c:scaling>
        <c:delete val="1"/>
        <c:axPos val="b"/>
        <c:numFmt formatCode="ge" sourceLinked="1"/>
        <c:majorTickMark val="none"/>
        <c:minorTickMark val="none"/>
        <c:tickLblPos val="none"/>
        <c:crossAx val="101632640"/>
        <c:crosses val="autoZero"/>
        <c:auto val="1"/>
        <c:lblOffset val="100"/>
        <c:baseTimeUnit val="years"/>
      </c:dateAx>
      <c:valAx>
        <c:axId val="1016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3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16576"/>
        <c:axId val="10181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16576"/>
        <c:axId val="101818752"/>
      </c:lineChart>
      <c:dateAx>
        <c:axId val="101816576"/>
        <c:scaling>
          <c:orientation val="minMax"/>
        </c:scaling>
        <c:delete val="1"/>
        <c:axPos val="b"/>
        <c:numFmt formatCode="ge" sourceLinked="1"/>
        <c:majorTickMark val="none"/>
        <c:minorTickMark val="none"/>
        <c:tickLblPos val="none"/>
        <c:crossAx val="101818752"/>
        <c:crosses val="autoZero"/>
        <c:auto val="1"/>
        <c:lblOffset val="100"/>
        <c:baseTimeUnit val="years"/>
      </c:dateAx>
      <c:valAx>
        <c:axId val="10181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68288"/>
        <c:axId val="10187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68288"/>
        <c:axId val="101870208"/>
      </c:lineChart>
      <c:dateAx>
        <c:axId val="101868288"/>
        <c:scaling>
          <c:orientation val="minMax"/>
        </c:scaling>
        <c:delete val="1"/>
        <c:axPos val="b"/>
        <c:numFmt formatCode="ge" sourceLinked="1"/>
        <c:majorTickMark val="none"/>
        <c:minorTickMark val="none"/>
        <c:tickLblPos val="none"/>
        <c:crossAx val="101870208"/>
        <c:crosses val="autoZero"/>
        <c:auto val="1"/>
        <c:lblOffset val="100"/>
        <c:baseTimeUnit val="years"/>
      </c:dateAx>
      <c:valAx>
        <c:axId val="10187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900288"/>
        <c:axId val="1019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1696.96</c:v>
                </c:pt>
                <c:pt idx="3">
                  <c:v>1824.34</c:v>
                </c:pt>
                <c:pt idx="4">
                  <c:v>1047.6500000000001</c:v>
                </c:pt>
              </c:numCache>
            </c:numRef>
          </c:val>
          <c:smooth val="0"/>
        </c:ser>
        <c:dLbls>
          <c:showLegendKey val="0"/>
          <c:showVal val="0"/>
          <c:showCatName val="0"/>
          <c:showSerName val="0"/>
          <c:showPercent val="0"/>
          <c:showBubbleSize val="0"/>
        </c:dLbls>
        <c:marker val="1"/>
        <c:smooth val="0"/>
        <c:axId val="101900288"/>
        <c:axId val="101902208"/>
      </c:lineChart>
      <c:dateAx>
        <c:axId val="101900288"/>
        <c:scaling>
          <c:orientation val="minMax"/>
        </c:scaling>
        <c:delete val="1"/>
        <c:axPos val="b"/>
        <c:numFmt formatCode="ge" sourceLinked="1"/>
        <c:majorTickMark val="none"/>
        <c:minorTickMark val="none"/>
        <c:tickLblPos val="none"/>
        <c:crossAx val="101902208"/>
        <c:crosses val="autoZero"/>
        <c:auto val="1"/>
        <c:lblOffset val="100"/>
        <c:baseTimeUnit val="years"/>
      </c:dateAx>
      <c:valAx>
        <c:axId val="1019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63.77</c:v>
                </c:pt>
                <c:pt idx="1">
                  <c:v>64.22</c:v>
                </c:pt>
                <c:pt idx="2">
                  <c:v>60.75</c:v>
                </c:pt>
                <c:pt idx="3">
                  <c:v>64.459999999999994</c:v>
                </c:pt>
                <c:pt idx="4">
                  <c:v>60.25</c:v>
                </c:pt>
              </c:numCache>
            </c:numRef>
          </c:val>
        </c:ser>
        <c:dLbls>
          <c:showLegendKey val="0"/>
          <c:showVal val="0"/>
          <c:showCatName val="0"/>
          <c:showSerName val="0"/>
          <c:showPercent val="0"/>
          <c:showBubbleSize val="0"/>
        </c:dLbls>
        <c:gapWidth val="150"/>
        <c:axId val="101916032"/>
        <c:axId val="10193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47.23</c:v>
                </c:pt>
                <c:pt idx="3">
                  <c:v>54.16</c:v>
                </c:pt>
                <c:pt idx="4">
                  <c:v>74.040000000000006</c:v>
                </c:pt>
              </c:numCache>
            </c:numRef>
          </c:val>
          <c:smooth val="0"/>
        </c:ser>
        <c:dLbls>
          <c:showLegendKey val="0"/>
          <c:showVal val="0"/>
          <c:showCatName val="0"/>
          <c:showSerName val="0"/>
          <c:showPercent val="0"/>
          <c:showBubbleSize val="0"/>
        </c:dLbls>
        <c:marker val="1"/>
        <c:smooth val="0"/>
        <c:axId val="101916032"/>
        <c:axId val="101938688"/>
      </c:lineChart>
      <c:dateAx>
        <c:axId val="101916032"/>
        <c:scaling>
          <c:orientation val="minMax"/>
        </c:scaling>
        <c:delete val="1"/>
        <c:axPos val="b"/>
        <c:numFmt formatCode="ge" sourceLinked="1"/>
        <c:majorTickMark val="none"/>
        <c:minorTickMark val="none"/>
        <c:tickLblPos val="none"/>
        <c:crossAx val="101938688"/>
        <c:crosses val="autoZero"/>
        <c:auto val="1"/>
        <c:lblOffset val="100"/>
        <c:baseTimeUnit val="years"/>
      </c:dateAx>
      <c:valAx>
        <c:axId val="10193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1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300.36</c:v>
                </c:pt>
                <c:pt idx="1">
                  <c:v>298.66000000000003</c:v>
                </c:pt>
                <c:pt idx="2">
                  <c:v>328.82</c:v>
                </c:pt>
                <c:pt idx="3">
                  <c:v>316.5</c:v>
                </c:pt>
                <c:pt idx="4">
                  <c:v>343.47</c:v>
                </c:pt>
              </c:numCache>
            </c:numRef>
          </c:val>
        </c:ser>
        <c:dLbls>
          <c:showLegendKey val="0"/>
          <c:showVal val="0"/>
          <c:showCatName val="0"/>
          <c:showSerName val="0"/>
          <c:showPercent val="0"/>
          <c:showBubbleSize val="0"/>
        </c:dLbls>
        <c:gapWidth val="150"/>
        <c:axId val="101964416"/>
        <c:axId val="1019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351.41</c:v>
                </c:pt>
                <c:pt idx="3">
                  <c:v>307.56</c:v>
                </c:pt>
                <c:pt idx="4">
                  <c:v>235.61</c:v>
                </c:pt>
              </c:numCache>
            </c:numRef>
          </c:val>
          <c:smooth val="0"/>
        </c:ser>
        <c:dLbls>
          <c:showLegendKey val="0"/>
          <c:showVal val="0"/>
          <c:showCatName val="0"/>
          <c:showSerName val="0"/>
          <c:showPercent val="0"/>
          <c:showBubbleSize val="0"/>
        </c:dLbls>
        <c:marker val="1"/>
        <c:smooth val="0"/>
        <c:axId val="101964416"/>
        <c:axId val="101966592"/>
      </c:lineChart>
      <c:dateAx>
        <c:axId val="101964416"/>
        <c:scaling>
          <c:orientation val="minMax"/>
        </c:scaling>
        <c:delete val="1"/>
        <c:axPos val="b"/>
        <c:numFmt formatCode="ge" sourceLinked="1"/>
        <c:majorTickMark val="none"/>
        <c:minorTickMark val="none"/>
        <c:tickLblPos val="none"/>
        <c:crossAx val="101966592"/>
        <c:crosses val="autoZero"/>
        <c:auto val="1"/>
        <c:lblOffset val="100"/>
        <c:baseTimeUnit val="years"/>
      </c:dateAx>
      <c:valAx>
        <c:axId val="1019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 zoomScaleNormal="100" workbookViewId="0">
      <selection activeCell="CD38" sqref="CD3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安芸高田市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124</v>
      </c>
      <c r="AE8" s="49"/>
      <c r="AF8" s="49"/>
      <c r="AG8" s="49"/>
      <c r="AH8" s="49"/>
      <c r="AI8" s="49"/>
      <c r="AJ8" s="49"/>
      <c r="AK8" s="4"/>
      <c r="AL8" s="50">
        <f>データ!S6</f>
        <v>29773</v>
      </c>
      <c r="AM8" s="50"/>
      <c r="AN8" s="50"/>
      <c r="AO8" s="50"/>
      <c r="AP8" s="50"/>
      <c r="AQ8" s="50"/>
      <c r="AR8" s="50"/>
      <c r="AS8" s="50"/>
      <c r="AT8" s="45">
        <f>データ!T6</f>
        <v>537.75</v>
      </c>
      <c r="AU8" s="45"/>
      <c r="AV8" s="45"/>
      <c r="AW8" s="45"/>
      <c r="AX8" s="45"/>
      <c r="AY8" s="45"/>
      <c r="AZ8" s="45"/>
      <c r="BA8" s="45"/>
      <c r="BB8" s="45">
        <f>データ!U6</f>
        <v>55.37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14.59</v>
      </c>
      <c r="Q10" s="45"/>
      <c r="R10" s="45"/>
      <c r="S10" s="45"/>
      <c r="T10" s="45"/>
      <c r="U10" s="45"/>
      <c r="V10" s="45"/>
      <c r="W10" s="45">
        <f>データ!Q6</f>
        <v>86.52</v>
      </c>
      <c r="X10" s="45"/>
      <c r="Y10" s="45"/>
      <c r="Z10" s="45"/>
      <c r="AA10" s="45"/>
      <c r="AB10" s="45"/>
      <c r="AC10" s="45"/>
      <c r="AD10" s="50">
        <f>データ!R6</f>
        <v>3348</v>
      </c>
      <c r="AE10" s="50"/>
      <c r="AF10" s="50"/>
      <c r="AG10" s="50"/>
      <c r="AH10" s="50"/>
      <c r="AI10" s="50"/>
      <c r="AJ10" s="50"/>
      <c r="AK10" s="2"/>
      <c r="AL10" s="50">
        <f>データ!V6</f>
        <v>4304</v>
      </c>
      <c r="AM10" s="50"/>
      <c r="AN10" s="50"/>
      <c r="AO10" s="50"/>
      <c r="AP10" s="50"/>
      <c r="AQ10" s="50"/>
      <c r="AR10" s="50"/>
      <c r="AS10" s="50"/>
      <c r="AT10" s="45">
        <f>データ!W6</f>
        <v>1.78</v>
      </c>
      <c r="AU10" s="45"/>
      <c r="AV10" s="45"/>
      <c r="AW10" s="45"/>
      <c r="AX10" s="45"/>
      <c r="AY10" s="45"/>
      <c r="AZ10" s="45"/>
      <c r="BA10" s="45"/>
      <c r="BB10" s="45">
        <f>データ!X6</f>
        <v>2417.98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342149</v>
      </c>
      <c r="D6" s="33">
        <f t="shared" si="3"/>
        <v>47</v>
      </c>
      <c r="E6" s="33">
        <f t="shared" si="3"/>
        <v>17</v>
      </c>
      <c r="F6" s="33">
        <f t="shared" si="3"/>
        <v>1</v>
      </c>
      <c r="G6" s="33">
        <f t="shared" si="3"/>
        <v>0</v>
      </c>
      <c r="H6" s="33" t="str">
        <f t="shared" si="3"/>
        <v>広島県　安芸高田市</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14.59</v>
      </c>
      <c r="Q6" s="34">
        <f t="shared" si="3"/>
        <v>86.52</v>
      </c>
      <c r="R6" s="34">
        <f t="shared" si="3"/>
        <v>3348</v>
      </c>
      <c r="S6" s="34">
        <f t="shared" si="3"/>
        <v>29773</v>
      </c>
      <c r="T6" s="34">
        <f t="shared" si="3"/>
        <v>537.75</v>
      </c>
      <c r="U6" s="34">
        <f t="shared" si="3"/>
        <v>55.37</v>
      </c>
      <c r="V6" s="34">
        <f t="shared" si="3"/>
        <v>4304</v>
      </c>
      <c r="W6" s="34">
        <f t="shared" si="3"/>
        <v>1.78</v>
      </c>
      <c r="X6" s="34">
        <f t="shared" si="3"/>
        <v>2417.98</v>
      </c>
      <c r="Y6" s="35">
        <f>IF(Y7="",NA(),Y7)</f>
        <v>76.72</v>
      </c>
      <c r="Z6" s="35">
        <f t="shared" ref="Z6:AH6" si="4">IF(Z7="",NA(),Z7)</f>
        <v>81.25</v>
      </c>
      <c r="AA6" s="35">
        <f t="shared" si="4"/>
        <v>86.19</v>
      </c>
      <c r="AB6" s="35">
        <f t="shared" si="4"/>
        <v>83.12</v>
      </c>
      <c r="AC6" s="35">
        <f t="shared" si="4"/>
        <v>87.8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1574.53</v>
      </c>
      <c r="BL6" s="35">
        <f t="shared" si="7"/>
        <v>1506.51</v>
      </c>
      <c r="BM6" s="35">
        <f t="shared" si="7"/>
        <v>1696.96</v>
      </c>
      <c r="BN6" s="35">
        <f t="shared" si="7"/>
        <v>1824.34</v>
      </c>
      <c r="BO6" s="35">
        <f t="shared" si="7"/>
        <v>1047.6500000000001</v>
      </c>
      <c r="BP6" s="34" t="str">
        <f>IF(BP7="","",IF(BP7="-","【-】","【"&amp;SUBSTITUTE(TEXT(BP7,"#,##0.00"),"-","△")&amp;"】"))</f>
        <v>【728.30】</v>
      </c>
      <c r="BQ6" s="35">
        <f>IF(BQ7="",NA(),BQ7)</f>
        <v>63.77</v>
      </c>
      <c r="BR6" s="35">
        <f t="shared" ref="BR6:BZ6" si="8">IF(BR7="",NA(),BR7)</f>
        <v>64.22</v>
      </c>
      <c r="BS6" s="35">
        <f t="shared" si="8"/>
        <v>60.75</v>
      </c>
      <c r="BT6" s="35">
        <f t="shared" si="8"/>
        <v>64.459999999999994</v>
      </c>
      <c r="BU6" s="35">
        <f t="shared" si="8"/>
        <v>60.25</v>
      </c>
      <c r="BV6" s="35">
        <f t="shared" si="8"/>
        <v>57.36</v>
      </c>
      <c r="BW6" s="35">
        <f t="shared" si="8"/>
        <v>57.33</v>
      </c>
      <c r="BX6" s="35">
        <f t="shared" si="8"/>
        <v>47.23</v>
      </c>
      <c r="BY6" s="35">
        <f t="shared" si="8"/>
        <v>54.16</v>
      </c>
      <c r="BZ6" s="35">
        <f t="shared" si="8"/>
        <v>74.040000000000006</v>
      </c>
      <c r="CA6" s="34" t="str">
        <f>IF(CA7="","",IF(CA7="-","【-】","【"&amp;SUBSTITUTE(TEXT(CA7,"#,##0.00"),"-","△")&amp;"】"))</f>
        <v>【100.04】</v>
      </c>
      <c r="CB6" s="35">
        <f>IF(CB7="",NA(),CB7)</f>
        <v>300.36</v>
      </c>
      <c r="CC6" s="35">
        <f t="shared" ref="CC6:CK6" si="9">IF(CC7="",NA(),CC7)</f>
        <v>298.66000000000003</v>
      </c>
      <c r="CD6" s="35">
        <f t="shared" si="9"/>
        <v>328.82</v>
      </c>
      <c r="CE6" s="35">
        <f t="shared" si="9"/>
        <v>316.5</v>
      </c>
      <c r="CF6" s="35">
        <f t="shared" si="9"/>
        <v>343.47</v>
      </c>
      <c r="CG6" s="35">
        <f t="shared" si="9"/>
        <v>279.91000000000003</v>
      </c>
      <c r="CH6" s="35">
        <f t="shared" si="9"/>
        <v>284.52999999999997</v>
      </c>
      <c r="CI6" s="35">
        <f t="shared" si="9"/>
        <v>351.41</v>
      </c>
      <c r="CJ6" s="35">
        <f t="shared" si="9"/>
        <v>307.56</v>
      </c>
      <c r="CK6" s="35">
        <f t="shared" si="9"/>
        <v>235.61</v>
      </c>
      <c r="CL6" s="34" t="str">
        <f>IF(CL7="","",IF(CL7="-","【-】","【"&amp;SUBSTITUTE(TEXT(CL7,"#,##0.00"),"-","△")&amp;"】"))</f>
        <v>【137.82】</v>
      </c>
      <c r="CM6" s="35">
        <f>IF(CM7="",NA(),CM7)</f>
        <v>63.46</v>
      </c>
      <c r="CN6" s="35">
        <f t="shared" ref="CN6:CV6" si="10">IF(CN7="",NA(),CN7)</f>
        <v>68.08</v>
      </c>
      <c r="CO6" s="35">
        <f t="shared" si="10"/>
        <v>70.38</v>
      </c>
      <c r="CP6" s="35">
        <f t="shared" si="10"/>
        <v>71.459999999999994</v>
      </c>
      <c r="CQ6" s="35">
        <f t="shared" si="10"/>
        <v>74.38</v>
      </c>
      <c r="CR6" s="35">
        <f t="shared" si="10"/>
        <v>40.07</v>
      </c>
      <c r="CS6" s="35">
        <f t="shared" si="10"/>
        <v>39.92</v>
      </c>
      <c r="CT6" s="35">
        <f t="shared" si="10"/>
        <v>43.53</v>
      </c>
      <c r="CU6" s="35">
        <f t="shared" si="10"/>
        <v>39.869999999999997</v>
      </c>
      <c r="CV6" s="35">
        <f t="shared" si="10"/>
        <v>49.25</v>
      </c>
      <c r="CW6" s="34" t="str">
        <f>IF(CW7="","",IF(CW7="-","【-】","【"&amp;SUBSTITUTE(TEXT(CW7,"#,##0.00"),"-","△")&amp;"】"))</f>
        <v>【60.09】</v>
      </c>
      <c r="CX6" s="35">
        <f>IF(CX7="",NA(),CX7)</f>
        <v>69.87</v>
      </c>
      <c r="CY6" s="35">
        <f t="shared" ref="CY6:DG6" si="11">IF(CY7="",NA(),CY7)</f>
        <v>64.84</v>
      </c>
      <c r="CZ6" s="35">
        <f t="shared" si="11"/>
        <v>69.069999999999993</v>
      </c>
      <c r="DA6" s="35">
        <f t="shared" si="11"/>
        <v>70.52</v>
      </c>
      <c r="DB6" s="35">
        <f t="shared" si="11"/>
        <v>69.400000000000006</v>
      </c>
      <c r="DC6" s="35">
        <f t="shared" si="11"/>
        <v>66</v>
      </c>
      <c r="DD6" s="35">
        <f t="shared" si="11"/>
        <v>65.86</v>
      </c>
      <c r="DE6" s="35">
        <f t="shared" si="11"/>
        <v>64.14</v>
      </c>
      <c r="DF6" s="35">
        <f t="shared" si="11"/>
        <v>61.37</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0.17</v>
      </c>
      <c r="EM6" s="35">
        <f t="shared" si="14"/>
        <v>0.2</v>
      </c>
      <c r="EN6" s="35">
        <f t="shared" si="14"/>
        <v>0.1</v>
      </c>
      <c r="EO6" s="34" t="str">
        <f>IF(EO7="","",IF(EO7="-","【-】","【"&amp;SUBSTITUTE(TEXT(EO7,"#,##0.00"),"-","△")&amp;"】"))</f>
        <v>【0.27】</v>
      </c>
    </row>
    <row r="7" spans="1:145" s="36" customFormat="1">
      <c r="A7" s="28"/>
      <c r="B7" s="37">
        <v>2016</v>
      </c>
      <c r="C7" s="37">
        <v>342149</v>
      </c>
      <c r="D7" s="37">
        <v>47</v>
      </c>
      <c r="E7" s="37">
        <v>17</v>
      </c>
      <c r="F7" s="37">
        <v>1</v>
      </c>
      <c r="G7" s="37">
        <v>0</v>
      </c>
      <c r="H7" s="37" t="s">
        <v>110</v>
      </c>
      <c r="I7" s="37" t="s">
        <v>111</v>
      </c>
      <c r="J7" s="37" t="s">
        <v>112</v>
      </c>
      <c r="K7" s="37" t="s">
        <v>113</v>
      </c>
      <c r="L7" s="37" t="s">
        <v>114</v>
      </c>
      <c r="M7" s="37"/>
      <c r="N7" s="38" t="s">
        <v>115</v>
      </c>
      <c r="O7" s="38" t="s">
        <v>116</v>
      </c>
      <c r="P7" s="38">
        <v>14.59</v>
      </c>
      <c r="Q7" s="38">
        <v>86.52</v>
      </c>
      <c r="R7" s="38">
        <v>3348</v>
      </c>
      <c r="S7" s="38">
        <v>29773</v>
      </c>
      <c r="T7" s="38">
        <v>537.75</v>
      </c>
      <c r="U7" s="38">
        <v>55.37</v>
      </c>
      <c r="V7" s="38">
        <v>4304</v>
      </c>
      <c r="W7" s="38">
        <v>1.78</v>
      </c>
      <c r="X7" s="38">
        <v>2417.98</v>
      </c>
      <c r="Y7" s="38">
        <v>76.72</v>
      </c>
      <c r="Z7" s="38">
        <v>81.25</v>
      </c>
      <c r="AA7" s="38">
        <v>86.19</v>
      </c>
      <c r="AB7" s="38">
        <v>83.12</v>
      </c>
      <c r="AC7" s="38">
        <v>87.8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1574.53</v>
      </c>
      <c r="BL7" s="38">
        <v>1506.51</v>
      </c>
      <c r="BM7" s="38">
        <v>1696.96</v>
      </c>
      <c r="BN7" s="38">
        <v>1824.34</v>
      </c>
      <c r="BO7" s="38">
        <v>1047.6500000000001</v>
      </c>
      <c r="BP7" s="38">
        <v>728.3</v>
      </c>
      <c r="BQ7" s="38">
        <v>63.77</v>
      </c>
      <c r="BR7" s="38">
        <v>64.22</v>
      </c>
      <c r="BS7" s="38">
        <v>60.75</v>
      </c>
      <c r="BT7" s="38">
        <v>64.459999999999994</v>
      </c>
      <c r="BU7" s="38">
        <v>60.25</v>
      </c>
      <c r="BV7" s="38">
        <v>57.36</v>
      </c>
      <c r="BW7" s="38">
        <v>57.33</v>
      </c>
      <c r="BX7" s="38">
        <v>47.23</v>
      </c>
      <c r="BY7" s="38">
        <v>54.16</v>
      </c>
      <c r="BZ7" s="38">
        <v>74.040000000000006</v>
      </c>
      <c r="CA7" s="38">
        <v>100.04</v>
      </c>
      <c r="CB7" s="38">
        <v>300.36</v>
      </c>
      <c r="CC7" s="38">
        <v>298.66000000000003</v>
      </c>
      <c r="CD7" s="38">
        <v>328.82</v>
      </c>
      <c r="CE7" s="38">
        <v>316.5</v>
      </c>
      <c r="CF7" s="38">
        <v>343.47</v>
      </c>
      <c r="CG7" s="38">
        <v>279.91000000000003</v>
      </c>
      <c r="CH7" s="38">
        <v>284.52999999999997</v>
      </c>
      <c r="CI7" s="38">
        <v>351.41</v>
      </c>
      <c r="CJ7" s="38">
        <v>307.56</v>
      </c>
      <c r="CK7" s="38">
        <v>235.61</v>
      </c>
      <c r="CL7" s="38">
        <v>137.82</v>
      </c>
      <c r="CM7" s="38">
        <v>63.46</v>
      </c>
      <c r="CN7" s="38">
        <v>68.08</v>
      </c>
      <c r="CO7" s="38">
        <v>70.38</v>
      </c>
      <c r="CP7" s="38">
        <v>71.459999999999994</v>
      </c>
      <c r="CQ7" s="38">
        <v>74.38</v>
      </c>
      <c r="CR7" s="38">
        <v>40.07</v>
      </c>
      <c r="CS7" s="38">
        <v>39.92</v>
      </c>
      <c r="CT7" s="38">
        <v>43.53</v>
      </c>
      <c r="CU7" s="38">
        <v>39.869999999999997</v>
      </c>
      <c r="CV7" s="38">
        <v>49.25</v>
      </c>
      <c r="CW7" s="38">
        <v>60.09</v>
      </c>
      <c r="CX7" s="38">
        <v>69.87</v>
      </c>
      <c r="CY7" s="38">
        <v>64.84</v>
      </c>
      <c r="CZ7" s="38">
        <v>69.069999999999993</v>
      </c>
      <c r="DA7" s="38">
        <v>70.52</v>
      </c>
      <c r="DB7" s="38">
        <v>69.400000000000006</v>
      </c>
      <c r="DC7" s="38">
        <v>66</v>
      </c>
      <c r="DD7" s="38">
        <v>65.86</v>
      </c>
      <c r="DE7" s="38">
        <v>64.14</v>
      </c>
      <c r="DF7" s="38">
        <v>61.37</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0.17</v>
      </c>
      <c r="EM7" s="38">
        <v>0.2</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2018-02-26T02:40:27Z</cp:lastPrinted>
  <dcterms:created xsi:type="dcterms:W3CDTF">2017-12-25T02:11:52Z</dcterms:created>
  <dcterms:modified xsi:type="dcterms:W3CDTF">2018-02-26T02:40:29Z</dcterms:modified>
</cp:coreProperties>
</file>