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P10" i="4" s="1"/>
  <c r="O6" i="5"/>
  <c r="N6" i="5"/>
  <c r="M6" i="5"/>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I86" i="4"/>
  <c r="H86" i="4"/>
  <c r="E86" i="4"/>
  <c r="AT10" i="4"/>
  <c r="AL10" i="4"/>
  <c r="AD10" i="4"/>
  <c r="I10" i="4"/>
  <c r="B10" i="4"/>
  <c r="AT8" i="4"/>
  <c r="AL8" i="4"/>
  <c r="W8" i="4"/>
  <c r="P8" i="4"/>
  <c r="I8" i="4"/>
  <c r="B6"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<sst xmlns="http://schemas.openxmlformats.org/spreadsheetml/2006/main" count="240" uniqueCount="126">
  <si>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</si>
  <si>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</si>
  <si>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</si>
  <si>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</si>
  <si>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</si>
  <si>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</si>
  <si>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</si>
  <si>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</si>
  <si>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</si>
  <si>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</si>
  <si>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</si>
  <si>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</si>
  <si>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</si>
  <si>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</si>
  <si>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</si>
  <si>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</si>
  <si>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</si>
  <si>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</si>
  <si>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</si>
  <si>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</si>
  <si>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</si>
  <si>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</si>
  <si>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</si>
  <si>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</si>
  <si>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</si>
  <si>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</si>
  <si>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</si>
  <si>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</si>
  <si>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</si>
  <si>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</si>
  <si>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</si>
  <si>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</si>
  <si>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</si>
  <si>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</si>
  <si>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</si>
  <si>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</si>
  <si>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</si>
  <si>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</si>
  <si>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</si>
  <si>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</si>
  <si>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</si>
  <si>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</si>
  <si>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</si>
  <si>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</si>
  <si>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</si>
  <si>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</si>
  <si>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</si>
  <si>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</si>
  <si>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</si>
  <si>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</si>
  <si>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</si>
  <si>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</si>
  <si>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</si>
  <si>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</si>
  <si>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</si>
  <si>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</si>
  <si>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</si>
  <si>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</si>
  <si>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</si>
  <si>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</si>
  <si>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</si>
  <si>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</si>
  <si>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</si>
  <si>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</si>
  <si>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</si>
  <si>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</si>
  <si>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</si>
  <si>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</si>
  <si>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</si>
  <si>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</si>
  <si>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</si>
  <si>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</si>
  <si>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</si>
  <si>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</si>
  <si>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</si>
  <si>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</si>
  <si>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</si>
  <si>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</si>
  <si>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</si>
  <si>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</si>
  <si>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</si>
  <si>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</si>
  <si>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</si>
  <si>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</si>
  <si>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</si>
  <si>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</si>
  <si>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</si>
  <si>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</si>
  <si>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</si>
  <si>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</si>
  <si>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</si>
  <si>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</si>
  <si>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</si>
  <si>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</si>
  <si>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</si>
  <si>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</si>
  <si>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</si>
  <si>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</si>
  <si>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</si>
  <si>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</si>
  <si>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</si>
  <si>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</si>
  <si>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</si>
  <si>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</si>
  <si>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</si>
  <si>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</si>
  <si>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</si>
  <si>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</si>
  <si>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</si>
  <si>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</si>
  <si>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安芸高田市</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</si>
  <si>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</si>
  <si>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</si>
  <si>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</si>
  <si>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</si>
  <si>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</si>
  <si>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</si>
  <si>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</si>
  <si>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</si>
  <si>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</si>
  <si>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</si>
  <si>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</si>
  <si>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平成28年度に策定した経営戦略に基づき、経営の健全性と効率性を高めるため、使用料改定による使用料収入の確保や加入促進による水洗化率の向上を進め、また施設については計画的な施設更新や維持管理を実施していく必要がある。
</t>
    <rPh sb="70" eb="71">
      <t>スス</t>
    </rPh>
    <rPh sb="75" eb="77">
      <t>シセツ</t>
    </rPh>
    <phoneticPr fontId="4"/>
  </si>
  <si>
    <t>　供用開始が平成6年度であるため、現在大規模な施設の更新時期は迎えていない。
　今後は地区ごとに長寿命化計画・ストックマネジメント計画を策定し、計画的な更新を実施していく必要がある。</t>
    <rPh sb="43" eb="45">
      <t>チク</t>
    </rPh>
    <rPh sb="65" eb="67">
      <t>ケイカク</t>
    </rPh>
    <rPh sb="68" eb="70">
      <t>サクテイ</t>
    </rPh>
    <phoneticPr fontId="4"/>
  </si>
  <si>
    <t>　単年度の収支を表す「①収益的収支比率」はH28年度は81.91％と大きな変動は無く収支比率は80％台を推移している。
　使用料で回収すべき経費をどの程度使用料で賄えているかを表した「⑤経費回収率」と、施設や設備が一日に対応可能な処理能力に対する一日平均処理水量の割合を表した「⑦施設利用率」は、処理区域内人口の減少及び中山間地域特性の住居が点在してことから、新規設置は少なく前4年と同様に横ばい状態である。
　有収水量1㎥あたりの汚水処理に要した費用を表す「⑥汚水処理原価」は、維持管理費等が減少したため前年比-30円となった。
　現在処理区域内人口のうち実際に水洗便所を設置して汚水処理している方の割合を示す「⑧水洗化率」は、H28年度は82.77％と増加傾向にあるが、処理区内の設置と人口減少のバランスからなるものが要因と考えられる。
　</t>
    <rPh sb="34" eb="35">
      <t>オオ</t>
    </rPh>
    <rPh sb="37" eb="39">
      <t>ヘンドウ</t>
    </rPh>
    <rPh sb="40" eb="41">
      <t>ナ</t>
    </rPh>
    <rPh sb="42" eb="44">
      <t>シュウシ</t>
    </rPh>
    <rPh sb="44" eb="46">
      <t>ヒリツ</t>
    </rPh>
    <rPh sb="180" eb="182">
      <t>シンキ</t>
    </rPh>
    <rPh sb="182" eb="184">
      <t>セッチ</t>
    </rPh>
    <rPh sb="185" eb="186">
      <t>スク</t>
    </rPh>
    <rPh sb="192" eb="194">
      <t>ドウヨウ</t>
    </rPh>
    <rPh sb="198" eb="200">
      <t>ジョウタイ</t>
    </rPh>
    <rPh sb="245" eb="246">
      <t>トウ</t>
    </rPh>
    <rPh sb="247" eb="249">
      <t>ゲンショウ</t>
    </rPh>
    <rPh sb="253" eb="256">
      <t>ゼンネンヒ</t>
    </rPh>
    <rPh sb="337" eb="339">
      <t>ショリ</t>
    </rPh>
    <rPh sb="339" eb="340">
      <t>ク</t>
    </rPh>
    <rPh sb="340" eb="341">
      <t>ナイ</t>
    </rPh>
    <rPh sb="342" eb="344">
      <t>セッチ</t>
    </rPh>
    <rPh sb="345" eb="347">
      <t>ジンコウ</t>
    </rPh>
    <rPh sb="347" eb="349">
      <t>ゲンショウ</t>
    </rPh>
    <rPh sb="361" eb="363">
      <t>ヨウイン</t>
    </rPh>
    <rPh sb="364" eb="365">
      <t>カンガ</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</si>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</sst>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0853632"/>
        <c:axId val="10258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100853632"/>
        <c:axId val="102580224"/>
      </c:lineChart>
      <c:dateAx>
        <c:axId val="100853632"/>
        <c:scaling>
          <c:orientation val="minMax"/>
        </c:scaling>
        <c:delete val="1"/>
        <c:axPos val="b"/>
        <c:numFmt formatCode="ge" sourceLinked="1"/>
        <c:majorTickMark val="none"/>
        <c:minorTickMark val="none"/>
        <c:tickLblPos val="none"/>
        <c:crossAx val="102580224"/>
        <c:crosses val="autoZero"/>
        <c:auto val="1"/>
        <c:lblOffset val="100"/>
        <c:baseTimeUnit val="years"/>
      </c:dateAx>
      <c:valAx>
        <c:axId val="10258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85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53.61</c:v>
                </c:pt>
                <c:pt idx="1">
                  <c:v>55.9</c:v>
                </c:pt>
                <c:pt idx="2">
                  <c:v>57.19</c:v>
                </c:pt>
                <c:pt idx="3">
                  <c:v>55.87</c:v>
                </c:pt>
                <c:pt idx="4">
                  <c:v>57.68</c:v>
                </c:pt>
              </c:numCache>
            </c:numRef>
          </c:val>
        </c:ser>
        <c:dLbls>
          <c:showLegendKey val="0"/>
          <c:showVal val="0"/>
          <c:showCatName val="0"/>
          <c:showSerName val="0"/>
          <c:showPercent val="0"/>
          <c:showBubbleSize val="0"/>
        </c:dLbls>
        <c:gapWidth val="150"/>
        <c:axId val="104216832"/>
        <c:axId val="10422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ser>
        <c:dLbls>
          <c:showLegendKey val="0"/>
          <c:showVal val="0"/>
          <c:showCatName val="0"/>
          <c:showSerName val="0"/>
          <c:showPercent val="0"/>
          <c:showBubbleSize val="0"/>
        </c:dLbls>
        <c:marker val="1"/>
        <c:smooth val="0"/>
        <c:axId val="104216832"/>
        <c:axId val="104227200"/>
      </c:lineChart>
      <c:dateAx>
        <c:axId val="104216832"/>
        <c:scaling>
          <c:orientation val="minMax"/>
        </c:scaling>
        <c:delete val="1"/>
        <c:axPos val="b"/>
        <c:numFmt formatCode="ge" sourceLinked="1"/>
        <c:majorTickMark val="none"/>
        <c:minorTickMark val="none"/>
        <c:tickLblPos val="none"/>
        <c:crossAx val="104227200"/>
        <c:crosses val="autoZero"/>
        <c:auto val="1"/>
        <c:lblOffset val="100"/>
        <c:baseTimeUnit val="years"/>
      </c:dateAx>
      <c:valAx>
        <c:axId val="10422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21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79.349999999999994</c:v>
                </c:pt>
                <c:pt idx="1">
                  <c:v>79.959999999999994</c:v>
                </c:pt>
                <c:pt idx="2">
                  <c:v>80.56</c:v>
                </c:pt>
                <c:pt idx="3">
                  <c:v>82.17</c:v>
                </c:pt>
                <c:pt idx="4">
                  <c:v>82.77</c:v>
                </c:pt>
              </c:numCache>
            </c:numRef>
          </c:val>
        </c:ser>
        <c:dLbls>
          <c:showLegendKey val="0"/>
          <c:showVal val="0"/>
          <c:showCatName val="0"/>
          <c:showSerName val="0"/>
          <c:showPercent val="0"/>
          <c:showBubbleSize val="0"/>
        </c:dLbls>
        <c:gapWidth val="150"/>
        <c:axId val="104261504"/>
        <c:axId val="104271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ser>
        <c:dLbls>
          <c:showLegendKey val="0"/>
          <c:showVal val="0"/>
          <c:showCatName val="0"/>
          <c:showSerName val="0"/>
          <c:showPercent val="0"/>
          <c:showBubbleSize val="0"/>
        </c:dLbls>
        <c:marker val="1"/>
        <c:smooth val="0"/>
        <c:axId val="104261504"/>
        <c:axId val="104271872"/>
      </c:lineChart>
      <c:dateAx>
        <c:axId val="104261504"/>
        <c:scaling>
          <c:orientation val="minMax"/>
        </c:scaling>
        <c:delete val="1"/>
        <c:axPos val="b"/>
        <c:numFmt formatCode="ge" sourceLinked="1"/>
        <c:majorTickMark val="none"/>
        <c:minorTickMark val="none"/>
        <c:tickLblPos val="none"/>
        <c:crossAx val="104271872"/>
        <c:crosses val="autoZero"/>
        <c:auto val="1"/>
        <c:lblOffset val="100"/>
        <c:baseTimeUnit val="years"/>
      </c:dateAx>
      <c:valAx>
        <c:axId val="104271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26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82.76</c:v>
                </c:pt>
                <c:pt idx="1">
                  <c:v>80.02</c:v>
                </c:pt>
                <c:pt idx="2">
                  <c:v>83.5</c:v>
                </c:pt>
                <c:pt idx="3">
                  <c:v>80.2</c:v>
                </c:pt>
                <c:pt idx="4">
                  <c:v>81.91</c:v>
                </c:pt>
              </c:numCache>
            </c:numRef>
          </c:val>
        </c:ser>
        <c:dLbls>
          <c:showLegendKey val="0"/>
          <c:showVal val="0"/>
          <c:showCatName val="0"/>
          <c:showSerName val="0"/>
          <c:showPercent val="0"/>
          <c:showBubbleSize val="0"/>
        </c:dLbls>
        <c:gapWidth val="150"/>
        <c:axId val="102606336"/>
        <c:axId val="102608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606336"/>
        <c:axId val="102608256"/>
      </c:lineChart>
      <c:dateAx>
        <c:axId val="102606336"/>
        <c:scaling>
          <c:orientation val="minMax"/>
        </c:scaling>
        <c:delete val="1"/>
        <c:axPos val="b"/>
        <c:numFmt formatCode="ge" sourceLinked="1"/>
        <c:majorTickMark val="none"/>
        <c:minorTickMark val="none"/>
        <c:tickLblPos val="none"/>
        <c:crossAx val="102608256"/>
        <c:crosses val="autoZero"/>
        <c:auto val="1"/>
        <c:lblOffset val="100"/>
        <c:baseTimeUnit val="years"/>
      </c:dateAx>
      <c:valAx>
        <c:axId val="10260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60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777984"/>
        <c:axId val="102779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777984"/>
        <c:axId val="102779904"/>
      </c:lineChart>
      <c:dateAx>
        <c:axId val="102777984"/>
        <c:scaling>
          <c:orientation val="minMax"/>
        </c:scaling>
        <c:delete val="1"/>
        <c:axPos val="b"/>
        <c:numFmt formatCode="ge" sourceLinked="1"/>
        <c:majorTickMark val="none"/>
        <c:minorTickMark val="none"/>
        <c:tickLblPos val="none"/>
        <c:crossAx val="102779904"/>
        <c:crosses val="autoZero"/>
        <c:auto val="1"/>
        <c:lblOffset val="100"/>
        <c:baseTimeUnit val="years"/>
      </c:dateAx>
      <c:valAx>
        <c:axId val="10277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77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810368"/>
        <c:axId val="102812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810368"/>
        <c:axId val="102812288"/>
      </c:lineChart>
      <c:dateAx>
        <c:axId val="102810368"/>
        <c:scaling>
          <c:orientation val="minMax"/>
        </c:scaling>
        <c:delete val="1"/>
        <c:axPos val="b"/>
        <c:numFmt formatCode="ge" sourceLinked="1"/>
        <c:majorTickMark val="none"/>
        <c:minorTickMark val="none"/>
        <c:tickLblPos val="none"/>
        <c:crossAx val="102812288"/>
        <c:crosses val="autoZero"/>
        <c:auto val="1"/>
        <c:lblOffset val="100"/>
        <c:baseTimeUnit val="years"/>
      </c:dateAx>
      <c:valAx>
        <c:axId val="10281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81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934784"/>
        <c:axId val="102936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934784"/>
        <c:axId val="102936960"/>
      </c:lineChart>
      <c:dateAx>
        <c:axId val="102934784"/>
        <c:scaling>
          <c:orientation val="minMax"/>
        </c:scaling>
        <c:delete val="1"/>
        <c:axPos val="b"/>
        <c:numFmt formatCode="ge" sourceLinked="1"/>
        <c:majorTickMark val="none"/>
        <c:minorTickMark val="none"/>
        <c:tickLblPos val="none"/>
        <c:crossAx val="102936960"/>
        <c:crosses val="autoZero"/>
        <c:auto val="1"/>
        <c:lblOffset val="100"/>
        <c:baseTimeUnit val="years"/>
      </c:dateAx>
      <c:valAx>
        <c:axId val="102936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934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979840"/>
        <c:axId val="102986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979840"/>
        <c:axId val="102986112"/>
      </c:lineChart>
      <c:dateAx>
        <c:axId val="102979840"/>
        <c:scaling>
          <c:orientation val="minMax"/>
        </c:scaling>
        <c:delete val="1"/>
        <c:axPos val="b"/>
        <c:numFmt formatCode="ge" sourceLinked="1"/>
        <c:majorTickMark val="none"/>
        <c:minorTickMark val="none"/>
        <c:tickLblPos val="none"/>
        <c:crossAx val="102986112"/>
        <c:crosses val="autoZero"/>
        <c:auto val="1"/>
        <c:lblOffset val="100"/>
        <c:baseTimeUnit val="years"/>
      </c:dateAx>
      <c:valAx>
        <c:axId val="10298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97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0.73</c:v>
                </c:pt>
                <c:pt idx="1">
                  <c:v>0.67</c:v>
                </c:pt>
                <c:pt idx="2">
                  <c:v>51.1</c:v>
                </c:pt>
                <c:pt idx="3">
                  <c:v>0.55000000000000004</c:v>
                </c:pt>
                <c:pt idx="4">
                  <c:v>39.21</c:v>
                </c:pt>
              </c:numCache>
            </c:numRef>
          </c:val>
        </c:ser>
        <c:dLbls>
          <c:showLegendKey val="0"/>
          <c:showVal val="0"/>
          <c:showCatName val="0"/>
          <c:showSerName val="0"/>
          <c:showPercent val="0"/>
          <c:showBubbleSize val="0"/>
        </c:dLbls>
        <c:gapWidth val="150"/>
        <c:axId val="103014400"/>
        <c:axId val="10301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103014400"/>
        <c:axId val="103016320"/>
      </c:lineChart>
      <c:dateAx>
        <c:axId val="103014400"/>
        <c:scaling>
          <c:orientation val="minMax"/>
        </c:scaling>
        <c:delete val="1"/>
        <c:axPos val="b"/>
        <c:numFmt formatCode="ge" sourceLinked="1"/>
        <c:majorTickMark val="none"/>
        <c:minorTickMark val="none"/>
        <c:tickLblPos val="none"/>
        <c:crossAx val="103016320"/>
        <c:crosses val="autoZero"/>
        <c:auto val="1"/>
        <c:lblOffset val="100"/>
        <c:baseTimeUnit val="years"/>
      </c:dateAx>
      <c:valAx>
        <c:axId val="10301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01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64.739999999999995</c:v>
                </c:pt>
                <c:pt idx="1">
                  <c:v>58.21</c:v>
                </c:pt>
                <c:pt idx="2">
                  <c:v>58.77</c:v>
                </c:pt>
                <c:pt idx="3">
                  <c:v>58.2</c:v>
                </c:pt>
                <c:pt idx="4">
                  <c:v>62.98</c:v>
                </c:pt>
              </c:numCache>
            </c:numRef>
          </c:val>
        </c:ser>
        <c:dLbls>
          <c:showLegendKey val="0"/>
          <c:showVal val="0"/>
          <c:showCatName val="0"/>
          <c:showSerName val="0"/>
          <c:showPercent val="0"/>
          <c:showBubbleSize val="0"/>
        </c:dLbls>
        <c:gapWidth val="150"/>
        <c:axId val="103030144"/>
        <c:axId val="103052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ser>
        <c:dLbls>
          <c:showLegendKey val="0"/>
          <c:showVal val="0"/>
          <c:showCatName val="0"/>
          <c:showSerName val="0"/>
          <c:showPercent val="0"/>
          <c:showBubbleSize val="0"/>
        </c:dLbls>
        <c:marker val="1"/>
        <c:smooth val="0"/>
        <c:axId val="103030144"/>
        <c:axId val="103052800"/>
      </c:lineChart>
      <c:dateAx>
        <c:axId val="103030144"/>
        <c:scaling>
          <c:orientation val="minMax"/>
        </c:scaling>
        <c:delete val="1"/>
        <c:axPos val="b"/>
        <c:numFmt formatCode="ge" sourceLinked="1"/>
        <c:majorTickMark val="none"/>
        <c:minorTickMark val="none"/>
        <c:tickLblPos val="none"/>
        <c:crossAx val="103052800"/>
        <c:crosses val="autoZero"/>
        <c:auto val="1"/>
        <c:lblOffset val="100"/>
        <c:baseTimeUnit val="years"/>
      </c:dateAx>
      <c:valAx>
        <c:axId val="10305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03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237.43</c:v>
                </c:pt>
                <c:pt idx="1">
                  <c:v>252.19</c:v>
                </c:pt>
                <c:pt idx="2">
                  <c:v>250.34</c:v>
                </c:pt>
                <c:pt idx="3">
                  <c:v>258.08999999999997</c:v>
                </c:pt>
                <c:pt idx="4">
                  <c:v>228.69</c:v>
                </c:pt>
              </c:numCache>
            </c:numRef>
          </c:val>
        </c:ser>
        <c:dLbls>
          <c:showLegendKey val="0"/>
          <c:showVal val="0"/>
          <c:showCatName val="0"/>
          <c:showSerName val="0"/>
          <c:showPercent val="0"/>
          <c:showBubbleSize val="0"/>
        </c:dLbls>
        <c:gapWidth val="150"/>
        <c:axId val="103078528"/>
        <c:axId val="103080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ser>
        <c:dLbls>
          <c:showLegendKey val="0"/>
          <c:showVal val="0"/>
          <c:showCatName val="0"/>
          <c:showSerName val="0"/>
          <c:showPercent val="0"/>
          <c:showBubbleSize val="0"/>
        </c:dLbls>
        <c:marker val="1"/>
        <c:smooth val="0"/>
        <c:axId val="103078528"/>
        <c:axId val="103080704"/>
      </c:lineChart>
      <c:dateAx>
        <c:axId val="103078528"/>
        <c:scaling>
          <c:orientation val="minMax"/>
        </c:scaling>
        <c:delete val="1"/>
        <c:axPos val="b"/>
        <c:numFmt formatCode="ge" sourceLinked="1"/>
        <c:majorTickMark val="none"/>
        <c:minorTickMark val="none"/>
        <c:tickLblPos val="none"/>
        <c:crossAx val="103080704"/>
        <c:crosses val="autoZero"/>
        <c:auto val="1"/>
        <c:lblOffset val="100"/>
        <c:baseTimeUnit val="years"/>
      </c:dateAx>
      <c:valAx>
        <c:axId val="103080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07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Normal="100" zoomScaleSheetLayoutView="100" workbookViewId="0">
      <selection activeCell="AE12" sqref="AE12:AE1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広島県　安芸高田市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
        <v>125</v>
      </c>
      <c r="AE8" s="49"/>
      <c r="AF8" s="49"/>
      <c r="AG8" s="49"/>
      <c r="AH8" s="49"/>
      <c r="AI8" s="49"/>
      <c r="AJ8" s="49"/>
      <c r="AK8" s="4"/>
      <c r="AL8" s="50">
        <f>データ!S6</f>
        <v>29773</v>
      </c>
      <c r="AM8" s="50"/>
      <c r="AN8" s="50"/>
      <c r="AO8" s="50"/>
      <c r="AP8" s="50"/>
      <c r="AQ8" s="50"/>
      <c r="AR8" s="50"/>
      <c r="AS8" s="50"/>
      <c r="AT8" s="45">
        <f>データ!T6</f>
        <v>537.75</v>
      </c>
      <c r="AU8" s="45"/>
      <c r="AV8" s="45"/>
      <c r="AW8" s="45"/>
      <c r="AX8" s="45"/>
      <c r="AY8" s="45"/>
      <c r="AZ8" s="45"/>
      <c r="BA8" s="45"/>
      <c r="BB8" s="45">
        <f>データ!U6</f>
        <v>55.37</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19.38</v>
      </c>
      <c r="Q10" s="45"/>
      <c r="R10" s="45"/>
      <c r="S10" s="45"/>
      <c r="T10" s="45"/>
      <c r="U10" s="45"/>
      <c r="V10" s="45"/>
      <c r="W10" s="45">
        <f>データ!Q6</f>
        <v>91.7</v>
      </c>
      <c r="X10" s="45"/>
      <c r="Y10" s="45"/>
      <c r="Z10" s="45"/>
      <c r="AA10" s="45"/>
      <c r="AB10" s="45"/>
      <c r="AC10" s="45"/>
      <c r="AD10" s="50">
        <f>データ!R6</f>
        <v>3348</v>
      </c>
      <c r="AE10" s="50"/>
      <c r="AF10" s="50"/>
      <c r="AG10" s="50"/>
      <c r="AH10" s="50"/>
      <c r="AI10" s="50"/>
      <c r="AJ10" s="50"/>
      <c r="AK10" s="2"/>
      <c r="AL10" s="50">
        <f>データ!V6</f>
        <v>5717</v>
      </c>
      <c r="AM10" s="50"/>
      <c r="AN10" s="50"/>
      <c r="AO10" s="50"/>
      <c r="AP10" s="50"/>
      <c r="AQ10" s="50"/>
      <c r="AR10" s="50"/>
      <c r="AS10" s="50"/>
      <c r="AT10" s="45">
        <f>データ!W6</f>
        <v>2.71</v>
      </c>
      <c r="AU10" s="45"/>
      <c r="AV10" s="45"/>
      <c r="AW10" s="45"/>
      <c r="AX10" s="45"/>
      <c r="AY10" s="45"/>
      <c r="AZ10" s="45"/>
      <c r="BA10" s="45"/>
      <c r="BB10" s="45">
        <f>データ!X6</f>
        <v>2109.59</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122</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56</v>
      </c>
      <c r="N86" s="26" t="s">
        <v>56</v>
      </c>
      <c r="O86" s="26"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342149</v>
      </c>
      <c r="D6" s="33">
        <f t="shared" si="3"/>
        <v>47</v>
      </c>
      <c r="E6" s="33">
        <f t="shared" si="3"/>
        <v>17</v>
      </c>
      <c r="F6" s="33">
        <f t="shared" si="3"/>
        <v>4</v>
      </c>
      <c r="G6" s="33">
        <f t="shared" si="3"/>
        <v>0</v>
      </c>
      <c r="H6" s="33" t="str">
        <f t="shared" si="3"/>
        <v>広島県　安芸高田市</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19.38</v>
      </c>
      <c r="Q6" s="34">
        <f t="shared" si="3"/>
        <v>91.7</v>
      </c>
      <c r="R6" s="34">
        <f t="shared" si="3"/>
        <v>3348</v>
      </c>
      <c r="S6" s="34">
        <f t="shared" si="3"/>
        <v>29773</v>
      </c>
      <c r="T6" s="34">
        <f t="shared" si="3"/>
        <v>537.75</v>
      </c>
      <c r="U6" s="34">
        <f t="shared" si="3"/>
        <v>55.37</v>
      </c>
      <c r="V6" s="34">
        <f t="shared" si="3"/>
        <v>5717</v>
      </c>
      <c r="W6" s="34">
        <f t="shared" si="3"/>
        <v>2.71</v>
      </c>
      <c r="X6" s="34">
        <f t="shared" si="3"/>
        <v>2109.59</v>
      </c>
      <c r="Y6" s="35">
        <f>IF(Y7="",NA(),Y7)</f>
        <v>82.76</v>
      </c>
      <c r="Z6" s="35">
        <f t="shared" ref="Z6:AH6" si="4">IF(Z7="",NA(),Z7)</f>
        <v>80.02</v>
      </c>
      <c r="AA6" s="35">
        <f t="shared" si="4"/>
        <v>83.5</v>
      </c>
      <c r="AB6" s="35">
        <f t="shared" si="4"/>
        <v>80.2</v>
      </c>
      <c r="AC6" s="35">
        <f t="shared" si="4"/>
        <v>81.91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0.73</v>
      </c>
      <c r="BG6" s="35">
        <f t="shared" ref="BG6:BO6" si="7">IF(BG7="",NA(),BG7)</f>
        <v>0.67</v>
      </c>
      <c r="BH6" s="35">
        <f t="shared" si="7"/>
        <v>51.1</v>
      </c>
      <c r="BI6" s="35">
        <f t="shared" si="7"/>
        <v>0.55000000000000004</v>
      </c>
      <c r="BJ6" s="35">
        <f t="shared" si="7"/>
        <v>39.21</v>
      </c>
      <c r="BK6" s="35">
        <f t="shared" si="7"/>
        <v>1622.51</v>
      </c>
      <c r="BL6" s="35">
        <f t="shared" si="7"/>
        <v>1569.13</v>
      </c>
      <c r="BM6" s="35">
        <f t="shared" si="7"/>
        <v>1436</v>
      </c>
      <c r="BN6" s="35">
        <f t="shared" si="7"/>
        <v>1434.89</v>
      </c>
      <c r="BO6" s="35">
        <f t="shared" si="7"/>
        <v>1298.9100000000001</v>
      </c>
      <c r="BP6" s="34" t="str">
        <f>IF(BP7="","",IF(BP7="-","【-】","【"&amp;SUBSTITUTE(TEXT(BP7,"#,##0.00"),"-","△")&amp;"】"))</f>
        <v>【1,348.09】</v>
      </c>
      <c r="BQ6" s="35">
        <f>IF(BQ7="",NA(),BQ7)</f>
        <v>64.739999999999995</v>
      </c>
      <c r="BR6" s="35">
        <f t="shared" ref="BR6:BZ6" si="8">IF(BR7="",NA(),BR7)</f>
        <v>58.21</v>
      </c>
      <c r="BS6" s="35">
        <f t="shared" si="8"/>
        <v>58.77</v>
      </c>
      <c r="BT6" s="35">
        <f t="shared" si="8"/>
        <v>58.2</v>
      </c>
      <c r="BU6" s="35">
        <f t="shared" si="8"/>
        <v>62.98</v>
      </c>
      <c r="BV6" s="35">
        <f t="shared" si="8"/>
        <v>62.83</v>
      </c>
      <c r="BW6" s="35">
        <f t="shared" si="8"/>
        <v>64.63</v>
      </c>
      <c r="BX6" s="35">
        <f t="shared" si="8"/>
        <v>66.56</v>
      </c>
      <c r="BY6" s="35">
        <f t="shared" si="8"/>
        <v>66.22</v>
      </c>
      <c r="BZ6" s="35">
        <f t="shared" si="8"/>
        <v>69.87</v>
      </c>
      <c r="CA6" s="34" t="str">
        <f>IF(CA7="","",IF(CA7="-","【-】","【"&amp;SUBSTITUTE(TEXT(CA7,"#,##0.00"),"-","△")&amp;"】"))</f>
        <v>【69.80】</v>
      </c>
      <c r="CB6" s="35">
        <f>IF(CB7="",NA(),CB7)</f>
        <v>237.43</v>
      </c>
      <c r="CC6" s="35">
        <f t="shared" ref="CC6:CK6" si="9">IF(CC7="",NA(),CC7)</f>
        <v>252.19</v>
      </c>
      <c r="CD6" s="35">
        <f t="shared" si="9"/>
        <v>250.34</v>
      </c>
      <c r="CE6" s="35">
        <f t="shared" si="9"/>
        <v>258.08999999999997</v>
      </c>
      <c r="CF6" s="35">
        <f t="shared" si="9"/>
        <v>228.69</v>
      </c>
      <c r="CG6" s="35">
        <f t="shared" si="9"/>
        <v>250.43</v>
      </c>
      <c r="CH6" s="35">
        <f t="shared" si="9"/>
        <v>245.75</v>
      </c>
      <c r="CI6" s="35">
        <f t="shared" si="9"/>
        <v>244.29</v>
      </c>
      <c r="CJ6" s="35">
        <f t="shared" si="9"/>
        <v>246.72</v>
      </c>
      <c r="CK6" s="35">
        <f t="shared" si="9"/>
        <v>234.96</v>
      </c>
      <c r="CL6" s="34" t="str">
        <f>IF(CL7="","",IF(CL7="-","【-】","【"&amp;SUBSTITUTE(TEXT(CL7,"#,##0.00"),"-","△")&amp;"】"))</f>
        <v>【232.54】</v>
      </c>
      <c r="CM6" s="35">
        <f>IF(CM7="",NA(),CM7)</f>
        <v>53.61</v>
      </c>
      <c r="CN6" s="35">
        <f t="shared" ref="CN6:CV6" si="10">IF(CN7="",NA(),CN7)</f>
        <v>55.9</v>
      </c>
      <c r="CO6" s="35">
        <f t="shared" si="10"/>
        <v>57.19</v>
      </c>
      <c r="CP6" s="35">
        <f t="shared" si="10"/>
        <v>55.87</v>
      </c>
      <c r="CQ6" s="35">
        <f t="shared" si="10"/>
        <v>57.68</v>
      </c>
      <c r="CR6" s="35">
        <f t="shared" si="10"/>
        <v>42.31</v>
      </c>
      <c r="CS6" s="35">
        <f t="shared" si="10"/>
        <v>43.65</v>
      </c>
      <c r="CT6" s="35">
        <f t="shared" si="10"/>
        <v>43.58</v>
      </c>
      <c r="CU6" s="35">
        <f t="shared" si="10"/>
        <v>41.35</v>
      </c>
      <c r="CV6" s="35">
        <f t="shared" si="10"/>
        <v>42.9</v>
      </c>
      <c r="CW6" s="34" t="str">
        <f>IF(CW7="","",IF(CW7="-","【-】","【"&amp;SUBSTITUTE(TEXT(CW7,"#,##0.00"),"-","△")&amp;"】"))</f>
        <v>【42.17】</v>
      </c>
      <c r="CX6" s="35">
        <f>IF(CX7="",NA(),CX7)</f>
        <v>79.349999999999994</v>
      </c>
      <c r="CY6" s="35">
        <f t="shared" ref="CY6:DG6" si="11">IF(CY7="",NA(),CY7)</f>
        <v>79.959999999999994</v>
      </c>
      <c r="CZ6" s="35">
        <f t="shared" si="11"/>
        <v>80.56</v>
      </c>
      <c r="DA6" s="35">
        <f t="shared" si="11"/>
        <v>82.17</v>
      </c>
      <c r="DB6" s="35">
        <f t="shared" si="11"/>
        <v>82.77</v>
      </c>
      <c r="DC6" s="35">
        <f t="shared" si="11"/>
        <v>81.3</v>
      </c>
      <c r="DD6" s="35">
        <f t="shared" si="11"/>
        <v>82.2</v>
      </c>
      <c r="DE6" s="35">
        <f t="shared" si="11"/>
        <v>82.35</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0.05</v>
      </c>
      <c r="EL6" s="35">
        <f t="shared" si="14"/>
        <v>0.04</v>
      </c>
      <c r="EM6" s="35">
        <f t="shared" si="14"/>
        <v>7.0000000000000007E-2</v>
      </c>
      <c r="EN6" s="35">
        <f t="shared" si="14"/>
        <v>0.09</v>
      </c>
      <c r="EO6" s="34" t="str">
        <f>IF(EO7="","",IF(EO7="-","【-】","【"&amp;SUBSTITUTE(TEXT(EO7,"#,##0.00"),"-","△")&amp;"】"))</f>
        <v>【0.09】</v>
      </c>
    </row>
    <row r="7" spans="1:145" s="36" customFormat="1">
      <c r="A7" s="28"/>
      <c r="B7" s="37">
        <v>2016</v>
      </c>
      <c r="C7" s="37">
        <v>342149</v>
      </c>
      <c r="D7" s="37">
        <v>47</v>
      </c>
      <c r="E7" s="37">
        <v>17</v>
      </c>
      <c r="F7" s="37">
        <v>4</v>
      </c>
      <c r="G7" s="37">
        <v>0</v>
      </c>
      <c r="H7" s="37" t="s">
        <v>110</v>
      </c>
      <c r="I7" s="37" t="s">
        <v>111</v>
      </c>
      <c r="J7" s="37" t="s">
        <v>112</v>
      </c>
      <c r="K7" s="37" t="s">
        <v>113</v>
      </c>
      <c r="L7" s="37" t="s">
        <v>114</v>
      </c>
      <c r="M7" s="37"/>
      <c r="N7" s="38" t="s">
        <v>115</v>
      </c>
      <c r="O7" s="38" t="s">
        <v>116</v>
      </c>
      <c r="P7" s="38">
        <v>19.38</v>
      </c>
      <c r="Q7" s="38">
        <v>91.7</v>
      </c>
      <c r="R7" s="38">
        <v>3348</v>
      </c>
      <c r="S7" s="38">
        <v>29773</v>
      </c>
      <c r="T7" s="38">
        <v>537.75</v>
      </c>
      <c r="U7" s="38">
        <v>55.37</v>
      </c>
      <c r="V7" s="38">
        <v>5717</v>
      </c>
      <c r="W7" s="38">
        <v>2.71</v>
      </c>
      <c r="X7" s="38">
        <v>2109.59</v>
      </c>
      <c r="Y7" s="38">
        <v>82.76</v>
      </c>
      <c r="Z7" s="38">
        <v>80.02</v>
      </c>
      <c r="AA7" s="38">
        <v>83.5</v>
      </c>
      <c r="AB7" s="38">
        <v>80.2</v>
      </c>
      <c r="AC7" s="38">
        <v>81.91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0.73</v>
      </c>
      <c r="BG7" s="38">
        <v>0.67</v>
      </c>
      <c r="BH7" s="38">
        <v>51.1</v>
      </c>
      <c r="BI7" s="38">
        <v>0.55000000000000004</v>
      </c>
      <c r="BJ7" s="38">
        <v>39.21</v>
      </c>
      <c r="BK7" s="38">
        <v>1622.51</v>
      </c>
      <c r="BL7" s="38">
        <v>1569.13</v>
      </c>
      <c r="BM7" s="38">
        <v>1436</v>
      </c>
      <c r="BN7" s="38">
        <v>1434.89</v>
      </c>
      <c r="BO7" s="38">
        <v>1298.9100000000001</v>
      </c>
      <c r="BP7" s="38">
        <v>1348.09</v>
      </c>
      <c r="BQ7" s="38">
        <v>64.739999999999995</v>
      </c>
      <c r="BR7" s="38">
        <v>58.21</v>
      </c>
      <c r="BS7" s="38">
        <v>58.77</v>
      </c>
      <c r="BT7" s="38">
        <v>58.2</v>
      </c>
      <c r="BU7" s="38">
        <v>62.98</v>
      </c>
      <c r="BV7" s="38">
        <v>62.83</v>
      </c>
      <c r="BW7" s="38">
        <v>64.63</v>
      </c>
      <c r="BX7" s="38">
        <v>66.56</v>
      </c>
      <c r="BY7" s="38">
        <v>66.22</v>
      </c>
      <c r="BZ7" s="38">
        <v>69.87</v>
      </c>
      <c r="CA7" s="38">
        <v>69.8</v>
      </c>
      <c r="CB7" s="38">
        <v>237.43</v>
      </c>
      <c r="CC7" s="38">
        <v>252.19</v>
      </c>
      <c r="CD7" s="38">
        <v>250.34</v>
      </c>
      <c r="CE7" s="38">
        <v>258.08999999999997</v>
      </c>
      <c r="CF7" s="38">
        <v>228.69</v>
      </c>
      <c r="CG7" s="38">
        <v>250.43</v>
      </c>
      <c r="CH7" s="38">
        <v>245.75</v>
      </c>
      <c r="CI7" s="38">
        <v>244.29</v>
      </c>
      <c r="CJ7" s="38">
        <v>246.72</v>
      </c>
      <c r="CK7" s="38">
        <v>234.96</v>
      </c>
      <c r="CL7" s="38">
        <v>232.54</v>
      </c>
      <c r="CM7" s="38">
        <v>53.61</v>
      </c>
      <c r="CN7" s="38">
        <v>55.9</v>
      </c>
      <c r="CO7" s="38">
        <v>57.19</v>
      </c>
      <c r="CP7" s="38">
        <v>55.87</v>
      </c>
      <c r="CQ7" s="38">
        <v>57.68</v>
      </c>
      <c r="CR7" s="38">
        <v>42.31</v>
      </c>
      <c r="CS7" s="38">
        <v>43.65</v>
      </c>
      <c r="CT7" s="38">
        <v>43.58</v>
      </c>
      <c r="CU7" s="38">
        <v>41.35</v>
      </c>
      <c r="CV7" s="38">
        <v>42.9</v>
      </c>
      <c r="CW7" s="38">
        <v>42.17</v>
      </c>
      <c r="CX7" s="38">
        <v>79.349999999999994</v>
      </c>
      <c r="CY7" s="38">
        <v>79.959999999999994</v>
      </c>
      <c r="CZ7" s="38">
        <v>80.56</v>
      </c>
      <c r="DA7" s="38">
        <v>82.17</v>
      </c>
      <c r="DB7" s="38">
        <v>82.77</v>
      </c>
      <c r="DC7" s="38">
        <v>81.3</v>
      </c>
      <c r="DD7" s="38">
        <v>82.2</v>
      </c>
      <c r="DE7" s="38">
        <v>82.35</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0.05</v>
      </c>
      <c r="EL7" s="38">
        <v>0.04</v>
      </c>
      <c r="EM7" s="38">
        <v>7.0000000000000007E-2</v>
      </c>
      <c r="EN7" s="38">
        <v>0.09</v>
      </c>
      <c r="EO7" s="38">
        <v>0.09</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広島県</cp:lastModifiedBy>
  <cp:lastPrinted>2018-02-26T02:40:57Z</cp:lastPrinted>
  <dcterms:created xsi:type="dcterms:W3CDTF">2017-12-25T02:22:07Z</dcterms:created>
  <dcterms:modified xsi:type="dcterms:W3CDTF">2018-02-26T02:40:59Z</dcterms:modified>
  <cp:category/>
</cp:coreProperties>
</file>