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209\etajimacity\54下水課業務\●庶務・通知・照会関係\H29年度\財政課提出\14_江田島市\"/>
    </mc:Choice>
  </mc:AlternateContent>
  <workbookProtection workbookPassword="B319" lockStructure="1"/>
  <bookViews>
    <workbookView xWindow="0" yWindow="0" windowWidth="28800" windowHeight="1221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<sst xmlns="http://schemas.openxmlformats.org/spreadsheetml/2006/main" count="235" uniqueCount="123">
  <si>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</si>
  <si>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</si>
  <si>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</si>
  <si>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</si>
  <si>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</si>
  <si>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</si>
  <si>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</si>
  <si>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</si>
  <si>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</si>
  <si>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</si>
  <si>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</si>
  <si>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</si>
  <si>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</si>
  <si>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</si>
  <si>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</si>
  <si>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</si>
  <si>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</si>
  <si>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</si>
  <si>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</si>
  <si>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</si>
  <si>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</si>
  <si>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</si>
  <si>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</si>
  <si>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</si>
  <si>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</si>
  <si>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</si>
  <si>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</si>
  <si>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</si>
  <si>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</si>
  <si>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</si>
  <si>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</si>
  <si>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</si>
  <si>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</si>
  <si>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</si>
  <si>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</si>
  <si>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</si>
  <si>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</si>
  <si>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</si>
  <si>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</si>
  <si>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</si>
  <si>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</si>
  <si>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</si>
  <si>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</si>
  <si>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</si>
  <si>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</si>
  <si>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</si>
  <si>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</si>
  <si>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</si>
  <si>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</si>
  <si>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</si>
  <si>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</si>
  <si>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</si>
  <si>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</si>
  <si>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</si>
  <si>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</si>
  <si>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</si>
  <si>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</si>
  <si>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</si>
  <si>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</si>
  <si>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</si>
  <si>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</si>
  <si>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</si>
  <si>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</si>
  <si>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</si>
  <si>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</si>
  <si>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</si>
  <si>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</si>
  <si>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</si>
  <si>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</si>
  <si>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</si>
  <si>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</si>
  <si>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</si>
  <si>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</si>
  <si>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</si>
  <si>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</si>
  <si>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</si>
  <si>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</si>
  <si>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</si>
  <si>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</si>
  <si>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</si>
  <si>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</si>
  <si>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</si>
  <si>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</si>
  <si>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</si>
  <si>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</si>
  <si>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</si>
  <si>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</si>
  <si>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</si>
  <si>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</si>
  <si>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</si>
  <si>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</si>
  <si>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</si>
  <si>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</si>
  <si>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</si>
  <si>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</si>
  <si>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</si>
  <si>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</si>
  <si>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</si>
  <si>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</si>
  <si>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</si>
  <si>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</si>
  <si>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</si>
  <si>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</si>
  <si>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</si>
  <si>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</si>
  <si>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</si>
  <si>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</si>
  <si>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</si>
  <si>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江田島市</t>
  </si>
  <si>
    <t>法適用</t>
  </si>
  <si>
    <t>下水道事業</t>
  </si>
  <si>
    <t>公共下水道</t>
  </si>
  <si>
    <t>Cd2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</si>
  <si>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</si>
  <si>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</si>
  <si>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</si>
  <si>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</si>
  <si>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</si>
  <si>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</si>
  <si>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【経常収支比率・累積欠損金比率】
　経常収支比率は100％で推移しており，累積欠損も発生していないが，一般会計繰入金によるもので，基準外繰入の縮小・解消に向け，経営改善に取り組む必要がある。
【流動比率】
　平成26年度の制度改正により大きく減少したが，流動負債の建設改良費に充てられた企業債の比率が高いことによる。
【企業債残高対事業規模比率】
　整備に伴う企業債の借入による企業債残高が多額である。今後も整備に伴う借入により，将来的な負担が大きい。
【経費回収率・汚水処理原価】
　汚水処理原価は約200円で推移し，類似団体平均を下回っている。経費回収率も約100％で推移し，類似団体平均を上回っているとはいえ，施設の維持管理経費の節減に努めていく必要がある。
【施設利用率】
　施設利用率は水洗化率の増加に伴い微増傾向であり，類似団体平均値を上回っている。
【水洗化率】
　水洗化率は約80％前後で推移しているが，類似団体平均を下回っている。整備の進捗により水洗化率は徐々に上がっているが，高齢化や家屋の老朽化，経済的理由などによる未接続世帯もあり，接続推進に向けた施策の検討が必要である。</t>
    <rPh sb="342" eb="344">
      <t>シセツ</t>
    </rPh>
    <rPh sb="344" eb="347">
      <t>リヨウリツ</t>
    </rPh>
    <rPh sb="348" eb="351">
      <t>スイセンカ</t>
    </rPh>
    <rPh sb="351" eb="352">
      <t>リツ</t>
    </rPh>
    <rPh sb="353" eb="355">
      <t>ゾウカ</t>
    </rPh>
    <rPh sb="356" eb="357">
      <t>トモナ</t>
    </rPh>
    <rPh sb="358" eb="360">
      <t>ビゾウ</t>
    </rPh>
    <rPh sb="360" eb="362">
      <t>ケイコウ</t>
    </rPh>
    <rPh sb="366" eb="368">
      <t>ルイジ</t>
    </rPh>
    <rPh sb="368" eb="370">
      <t>ダンタイ</t>
    </rPh>
    <rPh sb="370" eb="373">
      <t>ヘイキンチ</t>
    </rPh>
    <rPh sb="374" eb="376">
      <t>ウワマワ</t>
    </rPh>
    <phoneticPr fontId="4"/>
  </si>
  <si>
    <r>
      <rPr>
        <sz val="11"/>
        <rFont val="ＭＳ Ｐゴシック"/>
        <family val="3"/>
        <charset val="128"/>
      </rPr>
      <t>【有形固定資産減価償却率・管渠老朽化率・管渠改善率】
　平成</t>
    </r>
    <r>
      <rPr>
        <sz val="11"/>
        <rFont val="ＭＳ ゴシック"/>
        <family val="3"/>
      </rPr>
      <t>26</t>
    </r>
    <r>
      <rPr>
        <sz val="11"/>
        <rFont val="ＭＳ Ｐゴシック"/>
        <family val="3"/>
        <charset val="128"/>
      </rPr>
      <t xml:space="preserve">年度の減価償却率の増加は，制度改正に伴う減価償却累計額の増加によるものである。
</t>
    </r>
    <r>
      <rPr>
        <sz val="11"/>
        <rFont val="ＭＳ ゴシック"/>
        <family val="3"/>
      </rPr>
      <t xml:space="preserve">  </t>
    </r>
    <r>
      <rPr>
        <sz val="11"/>
        <rFont val="ＭＳ Ｐゴシック"/>
        <family val="3"/>
        <charset val="128"/>
      </rPr>
      <t>グラフ③管渠改善率の表中，平成</t>
    </r>
    <r>
      <rPr>
        <sz val="11"/>
        <rFont val="ＭＳ ゴシック"/>
        <family val="3"/>
      </rPr>
      <t>27</t>
    </r>
    <r>
      <rPr>
        <sz val="11"/>
        <rFont val="ＭＳ Ｐゴシック"/>
        <family val="3"/>
        <charset val="128"/>
      </rPr>
      <t>年度のデータ「</t>
    </r>
    <r>
      <rPr>
        <sz val="11"/>
        <rFont val="ＭＳ ゴシック"/>
        <family val="3"/>
      </rPr>
      <t xml:space="preserve"> 1.89</t>
    </r>
    <r>
      <rPr>
        <sz val="11"/>
        <rFont val="ＭＳ Ｐゴシック"/>
        <family val="3"/>
        <charset val="128"/>
      </rPr>
      <t>」は，誤記載で正しくは「</t>
    </r>
    <r>
      <rPr>
        <sz val="11"/>
        <rFont val="ＭＳ ゴシック"/>
        <family val="3"/>
      </rPr>
      <t>0</t>
    </r>
    <r>
      <rPr>
        <sz val="11"/>
        <rFont val="ＭＳ Ｐゴシック"/>
        <family val="3"/>
        <charset val="128"/>
      </rPr>
      <t>」である。
　したがって，グラフには数値が記入されているが，管渠老化率，管渠改善率はともに</t>
    </r>
    <r>
      <rPr>
        <sz val="11"/>
        <rFont val="ＭＳ ゴシック"/>
        <family val="3"/>
      </rPr>
      <t>0</t>
    </r>
    <r>
      <rPr>
        <sz val="11"/>
        <rFont val="ＭＳ Ｐゴシック"/>
        <family val="3"/>
        <charset val="128"/>
      </rPr>
      <t>％で推移している。
　平成</t>
    </r>
    <r>
      <rPr>
        <sz val="11"/>
        <rFont val="ＭＳ ゴシック"/>
        <family val="3"/>
      </rPr>
      <t>9</t>
    </r>
    <r>
      <rPr>
        <sz val="11"/>
        <rFont val="ＭＳ Ｐゴシック"/>
        <family val="3"/>
        <charset val="128"/>
      </rPr>
      <t>年度に供用開始し，</t>
    </r>
    <r>
      <rPr>
        <sz val="11"/>
        <rFont val="ＭＳ ゴシック"/>
        <family val="3"/>
        <charset val="128"/>
      </rPr>
      <t>19</t>
    </r>
    <r>
      <rPr>
        <sz val="11"/>
        <rFont val="ＭＳ Ｐゴシック"/>
        <family val="3"/>
        <charset val="128"/>
      </rPr>
      <t>年が経過した。管渠が耐用年数を経過するにはまだ年数があるとはいえ，今後，経年による施設の老朽化，維持修繕，更新費用が増大する見込みであり，長寿命化計画に基づき計画的な更新を図っていく必要がある。</t>
    </r>
    <rPh sb="78" eb="80">
      <t>カンキョ</t>
    </rPh>
    <rPh sb="134" eb="136">
      <t>スウチ</t>
    </rPh>
    <rPh sb="256" eb="260">
      <t>チョウジュミョウカ</t>
    </rPh>
    <rPh sb="260" eb="262">
      <t>ケイカク</t>
    </rPh>
    <rPh sb="263" eb="264">
      <t>モト</t>
    </rPh>
    <phoneticPr fontId="22"/>
  </si>
  <si>
    <t xml:space="preserve">　水洗化率の向上のため，未接続世帯の実態の把握，啓発等により接続推進を継続していく。
　経費回収率は100％を超えているとはいえ，安定した経営には課題が多い。引き続き，基準外繰入の解消のため，使用料の改定による収入の確保や維持管理経費の節約などに努める。
　企業債残高が多額で，将来的な負担が大きい。現在も整備が進められている中，借入による企業債残高もさらに増加する見込みである。将来的な負担の増大が予想されるため，引き続き経費の節約など，経営健全化に努める。
　管渠の老朽化率等は低いものの，今後，経年による修繕・更新費用の増大も見込まれるため，経営戦略及び長寿命化計画に基づき計画的な修繕・更新に取り組む。
</t>
    <rPh sb="35" eb="37">
      <t>ケイゾク</t>
    </rPh>
    <rPh sb="274" eb="276">
      <t>ケイエイ</t>
    </rPh>
    <rPh sb="276" eb="278">
      <t>センリャク</t>
    </rPh>
    <rPh sb="278" eb="279">
      <t>オヨ</t>
    </rPh>
    <rPh sb="280" eb="284">
      <t>チョウジュミョウカ</t>
    </rPh>
    <rPh sb="284" eb="286">
      <t>ケイカク</t>
    </rPh>
    <rPh sb="287" eb="288">
      <t>モト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</si>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</sst>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1"/>
      <color theme="3"/>
      <name val="ＭＳ Ｐゴシック"/>
      <family val="2"/>
      <charset val="128"/>
      <scheme val="minor"/>
    </font>
    <font>
      <sz val="11"/>
      <name val="ＭＳ ゴシック"/>
      <family val="3"/>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1.89</c:v>
                </c:pt>
                <c:pt idx="4">
                  <c:v>0</c:v>
                </c:pt>
              </c:numCache>
            </c:numRef>
          </c:val>
          <c:extLst>
            <c:ext xmlns:c16="http://schemas.microsoft.com/office/drawing/2014/chart" uri="{C3380CC4-5D6E-409C-BE32-E72D297353CC}">
              <c16:uniqueId val="{00000000-1257-45C5-941E-9B9F45A2E5AE}"/>
            </c:ext>
          </c:extLst>
        </c:ser>
        <c:dLbls>
          <c:showLegendKey val="0"/>
          <c:showVal val="0"/>
          <c:showCatName val="0"/>
          <c:showSerName val="0"/>
          <c:showPercent val="0"/>
          <c:showBubbleSize val="0"/>
        </c:dLbls>
        <c:gapWidth val="150"/>
        <c:axId val="131992192"/>
        <c:axId val="1320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extLst>
            <c:ext xmlns:c16="http://schemas.microsoft.com/office/drawing/2014/chart" uri="{C3380CC4-5D6E-409C-BE32-E72D297353CC}">
              <c16:uniqueId val="{00000001-1257-45C5-941E-9B9F45A2E5AE}"/>
            </c:ext>
          </c:extLst>
        </c:ser>
        <c:dLbls>
          <c:showLegendKey val="0"/>
          <c:showVal val="0"/>
          <c:showCatName val="0"/>
          <c:showSerName val="0"/>
          <c:showPercent val="0"/>
          <c:showBubbleSize val="0"/>
        </c:dLbls>
        <c:marker val="1"/>
        <c:smooth val="0"/>
        <c:axId val="131992192"/>
        <c:axId val="132002560"/>
      </c:lineChart>
      <c:dateAx>
        <c:axId val="131992192"/>
        <c:scaling>
          <c:orientation val="minMax"/>
        </c:scaling>
        <c:delete val="1"/>
        <c:axPos val="b"/>
        <c:numFmt formatCode="ge" sourceLinked="1"/>
        <c:majorTickMark val="none"/>
        <c:minorTickMark val="none"/>
        <c:tickLblPos val="none"/>
        <c:crossAx val="132002560"/>
        <c:crosses val="autoZero"/>
        <c:auto val="1"/>
        <c:lblOffset val="100"/>
        <c:baseTimeUnit val="years"/>
      </c:dateAx>
      <c:valAx>
        <c:axId val="1320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9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50.55</c:v>
                </c:pt>
                <c:pt idx="1">
                  <c:v>52.19</c:v>
                </c:pt>
                <c:pt idx="2">
                  <c:v>51.95</c:v>
                </c:pt>
                <c:pt idx="3">
                  <c:v>54.83</c:v>
                </c:pt>
                <c:pt idx="4">
                  <c:v>55.68</c:v>
                </c:pt>
              </c:numCache>
            </c:numRef>
          </c:val>
          <c:extLst>
            <c:ext xmlns:c16="http://schemas.microsoft.com/office/drawing/2014/chart" uri="{C3380CC4-5D6E-409C-BE32-E72D297353CC}">
              <c16:uniqueId val="{00000000-7D75-4D82-86F0-DCA32852B2E4}"/>
            </c:ext>
          </c:extLst>
        </c:ser>
        <c:dLbls>
          <c:showLegendKey val="0"/>
          <c:showVal val="0"/>
          <c:showCatName val="0"/>
          <c:showSerName val="0"/>
          <c:showPercent val="0"/>
          <c:showBubbleSize val="0"/>
        </c:dLbls>
        <c:gapWidth val="150"/>
        <c:axId val="140816384"/>
        <c:axId val="14081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extLst>
            <c:ext xmlns:c16="http://schemas.microsoft.com/office/drawing/2014/chart" uri="{C3380CC4-5D6E-409C-BE32-E72D297353CC}">
              <c16:uniqueId val="{00000001-7D75-4D82-86F0-DCA32852B2E4}"/>
            </c:ext>
          </c:extLst>
        </c:ser>
        <c:dLbls>
          <c:showLegendKey val="0"/>
          <c:showVal val="0"/>
          <c:showCatName val="0"/>
          <c:showSerName val="0"/>
          <c:showPercent val="0"/>
          <c:showBubbleSize val="0"/>
        </c:dLbls>
        <c:marker val="1"/>
        <c:smooth val="0"/>
        <c:axId val="140816384"/>
        <c:axId val="140818304"/>
      </c:lineChart>
      <c:dateAx>
        <c:axId val="140816384"/>
        <c:scaling>
          <c:orientation val="minMax"/>
        </c:scaling>
        <c:delete val="1"/>
        <c:axPos val="b"/>
        <c:numFmt formatCode="ge" sourceLinked="1"/>
        <c:majorTickMark val="none"/>
        <c:minorTickMark val="none"/>
        <c:tickLblPos val="none"/>
        <c:crossAx val="140818304"/>
        <c:crosses val="autoZero"/>
        <c:auto val="1"/>
        <c:lblOffset val="100"/>
        <c:baseTimeUnit val="years"/>
      </c:dateAx>
      <c:valAx>
        <c:axId val="1408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1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79.680000000000007</c:v>
                </c:pt>
                <c:pt idx="1">
                  <c:v>83.38</c:v>
                </c:pt>
                <c:pt idx="2">
                  <c:v>77.900000000000006</c:v>
                </c:pt>
                <c:pt idx="3">
                  <c:v>79.349999999999994</c:v>
                </c:pt>
                <c:pt idx="4">
                  <c:v>80.95</c:v>
                </c:pt>
              </c:numCache>
            </c:numRef>
          </c:val>
          <c:extLst>
            <c:ext xmlns:c16="http://schemas.microsoft.com/office/drawing/2014/chart" uri="{C3380CC4-5D6E-409C-BE32-E72D297353CC}">
              <c16:uniqueId val="{00000000-B593-4ED1-B49C-5BCD3C9E5B07}"/>
            </c:ext>
          </c:extLst>
        </c:ser>
        <c:dLbls>
          <c:showLegendKey val="0"/>
          <c:showVal val="0"/>
          <c:showCatName val="0"/>
          <c:showSerName val="0"/>
          <c:showPercent val="0"/>
          <c:showBubbleSize val="0"/>
        </c:dLbls>
        <c:gapWidth val="150"/>
        <c:axId val="140840320"/>
        <c:axId val="1408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extLst>
            <c:ext xmlns:c16="http://schemas.microsoft.com/office/drawing/2014/chart" uri="{C3380CC4-5D6E-409C-BE32-E72D297353CC}">
              <c16:uniqueId val="{00000001-B593-4ED1-B49C-5BCD3C9E5B07}"/>
            </c:ext>
          </c:extLst>
        </c:ser>
        <c:dLbls>
          <c:showLegendKey val="0"/>
          <c:showVal val="0"/>
          <c:showCatName val="0"/>
          <c:showSerName val="0"/>
          <c:showPercent val="0"/>
          <c:showBubbleSize val="0"/>
        </c:dLbls>
        <c:marker val="1"/>
        <c:smooth val="0"/>
        <c:axId val="140840320"/>
        <c:axId val="140858880"/>
      </c:lineChart>
      <c:dateAx>
        <c:axId val="140840320"/>
        <c:scaling>
          <c:orientation val="minMax"/>
        </c:scaling>
        <c:delete val="1"/>
        <c:axPos val="b"/>
        <c:numFmt formatCode="ge" sourceLinked="1"/>
        <c:majorTickMark val="none"/>
        <c:minorTickMark val="none"/>
        <c:tickLblPos val="none"/>
        <c:crossAx val="140858880"/>
        <c:crosses val="autoZero"/>
        <c:auto val="1"/>
        <c:lblOffset val="100"/>
        <c:baseTimeUnit val="years"/>
      </c:dateAx>
      <c:valAx>
        <c:axId val="1408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4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99.83</c:v>
                </c:pt>
                <c:pt idx="1">
                  <c:v>100</c:v>
                </c:pt>
                <c:pt idx="2">
                  <c:v>100.67</c:v>
                </c:pt>
                <c:pt idx="3">
                  <c:v>100</c:v>
                </c:pt>
                <c:pt idx="4">
                  <c:v>100</c:v>
                </c:pt>
              </c:numCache>
            </c:numRef>
          </c:val>
          <c:extLst>
            <c:ext xmlns:c16="http://schemas.microsoft.com/office/drawing/2014/chart" uri="{C3380CC4-5D6E-409C-BE32-E72D297353CC}">
              <c16:uniqueId val="{00000000-9C74-43A1-BE3A-B7CBCA28C4AD}"/>
            </c:ext>
          </c:extLst>
        </c:ser>
        <c:dLbls>
          <c:showLegendKey val="0"/>
          <c:showVal val="0"/>
          <c:showCatName val="0"/>
          <c:showSerName val="0"/>
          <c:showPercent val="0"/>
          <c:showBubbleSize val="0"/>
        </c:dLbls>
        <c:gapWidth val="150"/>
        <c:axId val="132028672"/>
        <c:axId val="13203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102.09</c:v>
                </c:pt>
                <c:pt idx="1">
                  <c:v>104.18</c:v>
                </c:pt>
                <c:pt idx="2">
                  <c:v>108.69</c:v>
                </c:pt>
                <c:pt idx="3">
                  <c:v>110.8</c:v>
                </c:pt>
                <c:pt idx="4">
                  <c:v>110.07</c:v>
                </c:pt>
              </c:numCache>
            </c:numRef>
          </c:val>
          <c:smooth val="0"/>
          <c:extLst>
            <c:ext xmlns:c16="http://schemas.microsoft.com/office/drawing/2014/chart" uri="{C3380CC4-5D6E-409C-BE32-E72D297353CC}">
              <c16:uniqueId val="{00000001-9C74-43A1-BE3A-B7CBCA28C4AD}"/>
            </c:ext>
          </c:extLst>
        </c:ser>
        <c:dLbls>
          <c:showLegendKey val="0"/>
          <c:showVal val="0"/>
          <c:showCatName val="0"/>
          <c:showSerName val="0"/>
          <c:showPercent val="0"/>
          <c:showBubbleSize val="0"/>
        </c:dLbls>
        <c:marker val="1"/>
        <c:smooth val="0"/>
        <c:axId val="132028672"/>
        <c:axId val="132034944"/>
      </c:lineChart>
      <c:dateAx>
        <c:axId val="132028672"/>
        <c:scaling>
          <c:orientation val="minMax"/>
        </c:scaling>
        <c:delete val="1"/>
        <c:axPos val="b"/>
        <c:numFmt formatCode="ge" sourceLinked="1"/>
        <c:majorTickMark val="none"/>
        <c:minorTickMark val="none"/>
        <c:tickLblPos val="none"/>
        <c:crossAx val="132034944"/>
        <c:crosses val="autoZero"/>
        <c:auto val="1"/>
        <c:lblOffset val="100"/>
        <c:baseTimeUnit val="years"/>
      </c:dateAx>
      <c:valAx>
        <c:axId val="13203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3.03</c:v>
                </c:pt>
                <c:pt idx="1">
                  <c:v>4.42</c:v>
                </c:pt>
                <c:pt idx="2">
                  <c:v>33.24</c:v>
                </c:pt>
                <c:pt idx="3">
                  <c:v>34.71</c:v>
                </c:pt>
                <c:pt idx="4">
                  <c:v>36.36</c:v>
                </c:pt>
              </c:numCache>
            </c:numRef>
          </c:val>
          <c:extLst>
            <c:ext xmlns:c16="http://schemas.microsoft.com/office/drawing/2014/chart" uri="{C3380CC4-5D6E-409C-BE32-E72D297353CC}">
              <c16:uniqueId val="{00000000-E63C-4C44-AE73-8C87F917110D}"/>
            </c:ext>
          </c:extLst>
        </c:ser>
        <c:dLbls>
          <c:showLegendKey val="0"/>
          <c:showVal val="0"/>
          <c:showCatName val="0"/>
          <c:showSerName val="0"/>
          <c:showPercent val="0"/>
          <c:showBubbleSize val="0"/>
        </c:dLbls>
        <c:gapWidth val="150"/>
        <c:axId val="132085632"/>
        <c:axId val="1320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12.61</c:v>
                </c:pt>
                <c:pt idx="1">
                  <c:v>14.44</c:v>
                </c:pt>
                <c:pt idx="2">
                  <c:v>21.09</c:v>
                </c:pt>
                <c:pt idx="3">
                  <c:v>22.6</c:v>
                </c:pt>
                <c:pt idx="4">
                  <c:v>26.91</c:v>
                </c:pt>
              </c:numCache>
            </c:numRef>
          </c:val>
          <c:smooth val="0"/>
          <c:extLst>
            <c:ext xmlns:c16="http://schemas.microsoft.com/office/drawing/2014/chart" uri="{C3380CC4-5D6E-409C-BE32-E72D297353CC}">
              <c16:uniqueId val="{00000001-E63C-4C44-AE73-8C87F917110D}"/>
            </c:ext>
          </c:extLst>
        </c:ser>
        <c:dLbls>
          <c:showLegendKey val="0"/>
          <c:showVal val="0"/>
          <c:showCatName val="0"/>
          <c:showSerName val="0"/>
          <c:showPercent val="0"/>
          <c:showBubbleSize val="0"/>
        </c:dLbls>
        <c:marker val="1"/>
        <c:smooth val="0"/>
        <c:axId val="132085632"/>
        <c:axId val="132096000"/>
      </c:lineChart>
      <c:dateAx>
        <c:axId val="132085632"/>
        <c:scaling>
          <c:orientation val="minMax"/>
        </c:scaling>
        <c:delete val="1"/>
        <c:axPos val="b"/>
        <c:numFmt formatCode="ge" sourceLinked="1"/>
        <c:majorTickMark val="none"/>
        <c:minorTickMark val="none"/>
        <c:tickLblPos val="none"/>
        <c:crossAx val="132096000"/>
        <c:crosses val="autoZero"/>
        <c:auto val="1"/>
        <c:lblOffset val="100"/>
        <c:baseTimeUnit val="years"/>
      </c:dateAx>
      <c:valAx>
        <c:axId val="13209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81-4CC3-B5CC-8D5BCD5719B4}"/>
            </c:ext>
          </c:extLst>
        </c:ser>
        <c:dLbls>
          <c:showLegendKey val="0"/>
          <c:showVal val="0"/>
          <c:showCatName val="0"/>
          <c:showSerName val="0"/>
          <c:showPercent val="0"/>
          <c:showBubbleSize val="0"/>
        </c:dLbls>
        <c:gapWidth val="150"/>
        <c:axId val="139994624"/>
        <c:axId val="13999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281-4CC3-B5CC-8D5BCD5719B4}"/>
            </c:ext>
          </c:extLst>
        </c:ser>
        <c:dLbls>
          <c:showLegendKey val="0"/>
          <c:showVal val="0"/>
          <c:showCatName val="0"/>
          <c:showSerName val="0"/>
          <c:showPercent val="0"/>
          <c:showBubbleSize val="0"/>
        </c:dLbls>
        <c:marker val="1"/>
        <c:smooth val="0"/>
        <c:axId val="139994624"/>
        <c:axId val="139996544"/>
      </c:lineChart>
      <c:dateAx>
        <c:axId val="139994624"/>
        <c:scaling>
          <c:orientation val="minMax"/>
        </c:scaling>
        <c:delete val="1"/>
        <c:axPos val="b"/>
        <c:numFmt formatCode="ge" sourceLinked="1"/>
        <c:majorTickMark val="none"/>
        <c:minorTickMark val="none"/>
        <c:tickLblPos val="none"/>
        <c:crossAx val="139996544"/>
        <c:crosses val="autoZero"/>
        <c:auto val="1"/>
        <c:lblOffset val="100"/>
        <c:baseTimeUnit val="years"/>
      </c:dateAx>
      <c:valAx>
        <c:axId val="13999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9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formatCode="#,##0.00;&quot;△&quot;#,##0.00;&quot;-&quot;">
                  <c:v>0.42</c:v>
                </c:pt>
                <c:pt idx="1">
                  <c:v>0</c:v>
                </c:pt>
                <c:pt idx="2">
                  <c:v>0</c:v>
                </c:pt>
                <c:pt idx="3">
                  <c:v>0</c:v>
                </c:pt>
                <c:pt idx="4">
                  <c:v>0</c:v>
                </c:pt>
              </c:numCache>
            </c:numRef>
          </c:val>
          <c:extLst>
            <c:ext xmlns:c16="http://schemas.microsoft.com/office/drawing/2014/chart" uri="{C3380CC4-5D6E-409C-BE32-E72D297353CC}">
              <c16:uniqueId val="{00000000-E136-42AC-B9C5-FE47C11FF11B}"/>
            </c:ext>
          </c:extLst>
        </c:ser>
        <c:dLbls>
          <c:showLegendKey val="0"/>
          <c:showVal val="0"/>
          <c:showCatName val="0"/>
          <c:showSerName val="0"/>
          <c:showPercent val="0"/>
          <c:showBubbleSize val="0"/>
        </c:dLbls>
        <c:gapWidth val="150"/>
        <c:axId val="140031488"/>
        <c:axId val="14003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100.29</c:v>
                </c:pt>
                <c:pt idx="1">
                  <c:v>95.59</c:v>
                </c:pt>
                <c:pt idx="2">
                  <c:v>29.24</c:v>
                </c:pt>
                <c:pt idx="3">
                  <c:v>31.45</c:v>
                </c:pt>
                <c:pt idx="4">
                  <c:v>31.4</c:v>
                </c:pt>
              </c:numCache>
            </c:numRef>
          </c:val>
          <c:smooth val="0"/>
          <c:extLst>
            <c:ext xmlns:c16="http://schemas.microsoft.com/office/drawing/2014/chart" uri="{C3380CC4-5D6E-409C-BE32-E72D297353CC}">
              <c16:uniqueId val="{00000001-E136-42AC-B9C5-FE47C11FF11B}"/>
            </c:ext>
          </c:extLst>
        </c:ser>
        <c:dLbls>
          <c:showLegendKey val="0"/>
          <c:showVal val="0"/>
          <c:showCatName val="0"/>
          <c:showSerName val="0"/>
          <c:showPercent val="0"/>
          <c:showBubbleSize val="0"/>
        </c:dLbls>
        <c:marker val="1"/>
        <c:smooth val="0"/>
        <c:axId val="140031488"/>
        <c:axId val="140033408"/>
      </c:lineChart>
      <c:dateAx>
        <c:axId val="140031488"/>
        <c:scaling>
          <c:orientation val="minMax"/>
        </c:scaling>
        <c:delete val="1"/>
        <c:axPos val="b"/>
        <c:numFmt formatCode="ge" sourceLinked="1"/>
        <c:majorTickMark val="none"/>
        <c:minorTickMark val="none"/>
        <c:tickLblPos val="none"/>
        <c:crossAx val="140033408"/>
        <c:crosses val="autoZero"/>
        <c:auto val="1"/>
        <c:lblOffset val="100"/>
        <c:baseTimeUnit val="years"/>
      </c:dateAx>
      <c:valAx>
        <c:axId val="14003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3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239.37</c:v>
                </c:pt>
                <c:pt idx="1">
                  <c:v>242.2</c:v>
                </c:pt>
                <c:pt idx="2">
                  <c:v>32.43</c:v>
                </c:pt>
                <c:pt idx="3">
                  <c:v>30.68</c:v>
                </c:pt>
                <c:pt idx="4">
                  <c:v>48.42</c:v>
                </c:pt>
              </c:numCache>
            </c:numRef>
          </c:val>
          <c:extLst>
            <c:ext xmlns:c16="http://schemas.microsoft.com/office/drawing/2014/chart" uri="{C3380CC4-5D6E-409C-BE32-E72D297353CC}">
              <c16:uniqueId val="{00000000-52D8-41F9-8F6E-9BB9C7EA68CD}"/>
            </c:ext>
          </c:extLst>
        </c:ser>
        <c:dLbls>
          <c:showLegendKey val="0"/>
          <c:showVal val="0"/>
          <c:showCatName val="0"/>
          <c:showSerName val="0"/>
          <c:showPercent val="0"/>
          <c:showBubbleSize val="0"/>
        </c:dLbls>
        <c:gapWidth val="150"/>
        <c:axId val="140207232"/>
        <c:axId val="14020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372.33</c:v>
                </c:pt>
                <c:pt idx="1">
                  <c:v>318.06</c:v>
                </c:pt>
                <c:pt idx="2">
                  <c:v>68.510000000000005</c:v>
                </c:pt>
                <c:pt idx="3">
                  <c:v>70.16</c:v>
                </c:pt>
                <c:pt idx="4">
                  <c:v>79.709999999999994</c:v>
                </c:pt>
              </c:numCache>
            </c:numRef>
          </c:val>
          <c:smooth val="0"/>
          <c:extLst>
            <c:ext xmlns:c16="http://schemas.microsoft.com/office/drawing/2014/chart" uri="{C3380CC4-5D6E-409C-BE32-E72D297353CC}">
              <c16:uniqueId val="{00000001-52D8-41F9-8F6E-9BB9C7EA68CD}"/>
            </c:ext>
          </c:extLst>
        </c:ser>
        <c:dLbls>
          <c:showLegendKey val="0"/>
          <c:showVal val="0"/>
          <c:showCatName val="0"/>
          <c:showSerName val="0"/>
          <c:showPercent val="0"/>
          <c:showBubbleSize val="0"/>
        </c:dLbls>
        <c:marker val="1"/>
        <c:smooth val="0"/>
        <c:axId val="140207232"/>
        <c:axId val="140209152"/>
      </c:lineChart>
      <c:dateAx>
        <c:axId val="140207232"/>
        <c:scaling>
          <c:orientation val="minMax"/>
        </c:scaling>
        <c:delete val="1"/>
        <c:axPos val="b"/>
        <c:numFmt formatCode="ge" sourceLinked="1"/>
        <c:majorTickMark val="none"/>
        <c:minorTickMark val="none"/>
        <c:tickLblPos val="none"/>
        <c:crossAx val="140209152"/>
        <c:crosses val="autoZero"/>
        <c:auto val="1"/>
        <c:lblOffset val="100"/>
        <c:baseTimeUnit val="years"/>
      </c:dateAx>
      <c:valAx>
        <c:axId val="14020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1680.25</c:v>
                </c:pt>
                <c:pt idx="1">
                  <c:v>1594.53</c:v>
                </c:pt>
                <c:pt idx="2">
                  <c:v>1594.84</c:v>
                </c:pt>
                <c:pt idx="3">
                  <c:v>1547.03</c:v>
                </c:pt>
                <c:pt idx="4">
                  <c:v>1437.17</c:v>
                </c:pt>
              </c:numCache>
            </c:numRef>
          </c:val>
          <c:extLst>
            <c:ext xmlns:c16="http://schemas.microsoft.com/office/drawing/2014/chart" uri="{C3380CC4-5D6E-409C-BE32-E72D297353CC}">
              <c16:uniqueId val="{00000000-4A21-4868-AA96-3002A76F79DE}"/>
            </c:ext>
          </c:extLst>
        </c:ser>
        <c:dLbls>
          <c:showLegendKey val="0"/>
          <c:showVal val="0"/>
          <c:showCatName val="0"/>
          <c:showSerName val="0"/>
          <c:showPercent val="0"/>
          <c:showBubbleSize val="0"/>
        </c:dLbls>
        <c:gapWidth val="150"/>
        <c:axId val="140518144"/>
        <c:axId val="14052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extLst>
            <c:ext xmlns:c16="http://schemas.microsoft.com/office/drawing/2014/chart" uri="{C3380CC4-5D6E-409C-BE32-E72D297353CC}">
              <c16:uniqueId val="{00000001-4A21-4868-AA96-3002A76F79DE}"/>
            </c:ext>
          </c:extLst>
        </c:ser>
        <c:dLbls>
          <c:showLegendKey val="0"/>
          <c:showVal val="0"/>
          <c:showCatName val="0"/>
          <c:showSerName val="0"/>
          <c:showPercent val="0"/>
          <c:showBubbleSize val="0"/>
        </c:dLbls>
        <c:marker val="1"/>
        <c:smooth val="0"/>
        <c:axId val="140518144"/>
        <c:axId val="140520064"/>
      </c:lineChart>
      <c:dateAx>
        <c:axId val="140518144"/>
        <c:scaling>
          <c:orientation val="minMax"/>
        </c:scaling>
        <c:delete val="1"/>
        <c:axPos val="b"/>
        <c:numFmt formatCode="ge" sourceLinked="1"/>
        <c:majorTickMark val="none"/>
        <c:minorTickMark val="none"/>
        <c:tickLblPos val="none"/>
        <c:crossAx val="140520064"/>
        <c:crosses val="autoZero"/>
        <c:auto val="1"/>
        <c:lblOffset val="100"/>
        <c:baseTimeUnit val="years"/>
      </c:dateAx>
      <c:valAx>
        <c:axId val="14052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103.62</c:v>
                </c:pt>
                <c:pt idx="1">
                  <c:v>98.43</c:v>
                </c:pt>
                <c:pt idx="2">
                  <c:v>102.73</c:v>
                </c:pt>
                <c:pt idx="3">
                  <c:v>102.02</c:v>
                </c:pt>
                <c:pt idx="4">
                  <c:v>104.82</c:v>
                </c:pt>
              </c:numCache>
            </c:numRef>
          </c:val>
          <c:extLst>
            <c:ext xmlns:c16="http://schemas.microsoft.com/office/drawing/2014/chart" uri="{C3380CC4-5D6E-409C-BE32-E72D297353CC}">
              <c16:uniqueId val="{00000000-0C80-498C-A4E2-B7BBE2482160}"/>
            </c:ext>
          </c:extLst>
        </c:ser>
        <c:dLbls>
          <c:showLegendKey val="0"/>
          <c:showVal val="0"/>
          <c:showCatName val="0"/>
          <c:showSerName val="0"/>
          <c:showPercent val="0"/>
          <c:showBubbleSize val="0"/>
        </c:dLbls>
        <c:gapWidth val="150"/>
        <c:axId val="140734848"/>
        <c:axId val="14073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extLst>
            <c:ext xmlns:c16="http://schemas.microsoft.com/office/drawing/2014/chart" uri="{C3380CC4-5D6E-409C-BE32-E72D297353CC}">
              <c16:uniqueId val="{00000001-0C80-498C-A4E2-B7BBE2482160}"/>
            </c:ext>
          </c:extLst>
        </c:ser>
        <c:dLbls>
          <c:showLegendKey val="0"/>
          <c:showVal val="0"/>
          <c:showCatName val="0"/>
          <c:showSerName val="0"/>
          <c:showPercent val="0"/>
          <c:showBubbleSize val="0"/>
        </c:dLbls>
        <c:marker val="1"/>
        <c:smooth val="0"/>
        <c:axId val="140734848"/>
        <c:axId val="140736768"/>
      </c:lineChart>
      <c:dateAx>
        <c:axId val="140734848"/>
        <c:scaling>
          <c:orientation val="minMax"/>
        </c:scaling>
        <c:delete val="1"/>
        <c:axPos val="b"/>
        <c:numFmt formatCode="ge" sourceLinked="1"/>
        <c:majorTickMark val="none"/>
        <c:minorTickMark val="none"/>
        <c:tickLblPos val="none"/>
        <c:crossAx val="140736768"/>
        <c:crosses val="autoZero"/>
        <c:auto val="1"/>
        <c:lblOffset val="100"/>
        <c:baseTimeUnit val="years"/>
      </c:dateAx>
      <c:valAx>
        <c:axId val="14073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3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191.88</c:v>
                </c:pt>
                <c:pt idx="1">
                  <c:v>202.43</c:v>
                </c:pt>
                <c:pt idx="2">
                  <c:v>191.03</c:v>
                </c:pt>
                <c:pt idx="3">
                  <c:v>194.61</c:v>
                </c:pt>
                <c:pt idx="4">
                  <c:v>190.03</c:v>
                </c:pt>
              </c:numCache>
            </c:numRef>
          </c:val>
          <c:extLst>
            <c:ext xmlns:c16="http://schemas.microsoft.com/office/drawing/2014/chart" uri="{C3380CC4-5D6E-409C-BE32-E72D297353CC}">
              <c16:uniqueId val="{00000000-5EBA-4AE9-B83E-FF78206EF624}"/>
            </c:ext>
          </c:extLst>
        </c:ser>
        <c:dLbls>
          <c:showLegendKey val="0"/>
          <c:showVal val="0"/>
          <c:showCatName val="0"/>
          <c:showSerName val="0"/>
          <c:showPercent val="0"/>
          <c:showBubbleSize val="0"/>
        </c:dLbls>
        <c:gapWidth val="150"/>
        <c:axId val="140767232"/>
        <c:axId val="1407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extLst>
            <c:ext xmlns:c16="http://schemas.microsoft.com/office/drawing/2014/chart" uri="{C3380CC4-5D6E-409C-BE32-E72D297353CC}">
              <c16:uniqueId val="{00000001-5EBA-4AE9-B83E-FF78206EF624}"/>
            </c:ext>
          </c:extLst>
        </c:ser>
        <c:dLbls>
          <c:showLegendKey val="0"/>
          <c:showVal val="0"/>
          <c:showCatName val="0"/>
          <c:showSerName val="0"/>
          <c:showPercent val="0"/>
          <c:showBubbleSize val="0"/>
        </c:dLbls>
        <c:marker val="1"/>
        <c:smooth val="0"/>
        <c:axId val="140767232"/>
        <c:axId val="140769152"/>
      </c:lineChart>
      <c:dateAx>
        <c:axId val="140767232"/>
        <c:scaling>
          <c:orientation val="minMax"/>
        </c:scaling>
        <c:delete val="1"/>
        <c:axPos val="b"/>
        <c:numFmt formatCode="ge" sourceLinked="1"/>
        <c:majorTickMark val="none"/>
        <c:minorTickMark val="none"/>
        <c:tickLblPos val="none"/>
        <c:crossAx val="140769152"/>
        <c:crosses val="autoZero"/>
        <c:auto val="1"/>
        <c:lblOffset val="100"/>
        <c:baseTimeUnit val="years"/>
      </c:dateAx>
      <c:valAx>
        <c:axId val="1407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B2" sqref="B2:BZ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広島県　江田島市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
        <v>122</v>
      </c>
      <c r="AE8" s="50"/>
      <c r="AF8" s="50"/>
      <c r="AG8" s="50"/>
      <c r="AH8" s="50"/>
      <c r="AI8" s="50"/>
      <c r="AJ8" s="50"/>
      <c r="AK8" s="4"/>
      <c r="AL8" s="51">
        <f>データ!S6</f>
        <v>24596</v>
      </c>
      <c r="AM8" s="51"/>
      <c r="AN8" s="51"/>
      <c r="AO8" s="51"/>
      <c r="AP8" s="51"/>
      <c r="AQ8" s="51"/>
      <c r="AR8" s="51"/>
      <c r="AS8" s="51"/>
      <c r="AT8" s="46">
        <f>データ!T6</f>
        <v>100.7</v>
      </c>
      <c r="AU8" s="46"/>
      <c r="AV8" s="46"/>
      <c r="AW8" s="46"/>
      <c r="AX8" s="46"/>
      <c r="AY8" s="46"/>
      <c r="AZ8" s="46"/>
      <c r="BA8" s="46"/>
      <c r="BB8" s="46">
        <f>データ!U6</f>
        <v>244.25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72.17</v>
      </c>
      <c r="J10" s="46"/>
      <c r="K10" s="46"/>
      <c r="L10" s="46"/>
      <c r="M10" s="46"/>
      <c r="N10" s="46"/>
      <c r="O10" s="46"/>
      <c r="P10" s="46">
        <f>データ!P6</f>
        <v>18.78</v>
      </c>
      <c r="Q10" s="46"/>
      <c r="R10" s="46"/>
      <c r="S10" s="46"/>
      <c r="T10" s="46"/>
      <c r="U10" s="46"/>
      <c r="V10" s="46"/>
      <c r="W10" s="46">
        <f>データ!Q6</f>
        <v>93.94</v>
      </c>
      <c r="X10" s="46"/>
      <c r="Y10" s="46"/>
      <c r="Z10" s="46"/>
      <c r="AA10" s="46"/>
      <c r="AB10" s="46"/>
      <c r="AC10" s="46"/>
      <c r="AD10" s="51">
        <f>データ!R6</f>
        <v>3466</v>
      </c>
      <c r="AE10" s="51"/>
      <c r="AF10" s="51"/>
      <c r="AG10" s="51"/>
      <c r="AH10" s="51"/>
      <c r="AI10" s="51"/>
      <c r="AJ10" s="51"/>
      <c r="AK10" s="2"/>
      <c r="AL10" s="51">
        <f>データ!V6</f>
        <v>4531</v>
      </c>
      <c r="AM10" s="51"/>
      <c r="AN10" s="51"/>
      <c r="AO10" s="51"/>
      <c r="AP10" s="51"/>
      <c r="AQ10" s="51"/>
      <c r="AR10" s="51"/>
      <c r="AS10" s="51"/>
      <c r="AT10" s="46">
        <f>データ!W6</f>
        <v>2.64</v>
      </c>
      <c r="AU10" s="46"/>
      <c r="AV10" s="46"/>
      <c r="AW10" s="46"/>
      <c r="AX10" s="46"/>
      <c r="AY10" s="46"/>
      <c r="AZ10" s="46"/>
      <c r="BA10" s="46"/>
      <c r="BB10" s="46">
        <f>データ!X6</f>
        <v>1716.29</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342157</v>
      </c>
      <c r="D6" s="34">
        <f t="shared" si="3"/>
        <v>46</v>
      </c>
      <c r="E6" s="34">
        <f t="shared" si="3"/>
        <v>17</v>
      </c>
      <c r="F6" s="34">
        <f t="shared" si="3"/>
        <v>1</v>
      </c>
      <c r="G6" s="34">
        <f t="shared" si="3"/>
        <v>0</v>
      </c>
      <c r="H6" s="34" t="str">
        <f t="shared" si="3"/>
        <v>広島県　江田島市</v>
      </c>
      <c r="I6" s="34" t="str">
        <f t="shared" si="3"/>
        <v>法適用</v>
      </c>
      <c r="J6" s="34" t="str">
        <f t="shared" si="3"/>
        <v>下水道事業</v>
      </c>
      <c r="K6" s="34" t="str">
        <f t="shared" si="3"/>
        <v>公共下水道</v>
      </c>
      <c r="L6" s="34" t="str">
        <f t="shared" si="3"/>
        <v>Cd2</v>
      </c>
      <c r="M6" s="34">
        <f t="shared" si="3"/>
        <v>0</v>
      </c>
      <c r="N6" s="35" t="str">
        <f t="shared" si="3"/>
        <v>-</v>
      </c>
      <c r="O6" s="35">
        <f t="shared" si="3"/>
        <v>72.17</v>
      </c>
      <c r="P6" s="35">
        <f t="shared" si="3"/>
        <v>18.78</v>
      </c>
      <c r="Q6" s="35">
        <f t="shared" si="3"/>
        <v>93.94</v>
      </c>
      <c r="R6" s="35">
        <f t="shared" si="3"/>
        <v>3466</v>
      </c>
      <c r="S6" s="35">
        <f t="shared" si="3"/>
        <v>24596</v>
      </c>
      <c r="T6" s="35">
        <f t="shared" si="3"/>
        <v>100.7</v>
      </c>
      <c r="U6" s="35">
        <f t="shared" si="3"/>
        <v>244.25</v>
      </c>
      <c r="V6" s="35">
        <f t="shared" si="3"/>
        <v>4531</v>
      </c>
      <c r="W6" s="35">
        <f t="shared" si="3"/>
        <v>2.64</v>
      </c>
      <c r="X6" s="35">
        <f t="shared" si="3"/>
        <v>1716.29</v>
      </c>
      <c r="Y6" s="36">
        <f>IF(Y7="",NA(),Y7)</f>
        <v>99.83</v>
      </c>
      <c r="Z6" s="36">
        <f t="shared" ref="Z6:AH6" si="4">IF(Z7="",NA(),Z7)</f>
        <v>100</v>
      </c>
      <c r="AA6" s="36">
        <f t="shared" si="4"/>
        <v>100.67</v>
      </c>
      <c r="AB6" s="36">
        <f t="shared" si="4"/>
        <v>100</v>
      </c>
      <c r="AC6" s="36">
        <f t="shared" si="4"/>
        <v>100</v>
      </c>
      <c r="AD6" s="36">
        <f t="shared" si="4"/>
        <v>102.09</v>
      </c>
      <c r="AE6" s="36">
        <f t="shared" si="4"/>
        <v>104.18</v>
      </c>
      <c r="AF6" s="36">
        <f t="shared" si="4"/>
        <v>108.69</v>
      </c>
      <c r="AG6" s="36">
        <f t="shared" si="4"/>
        <v>110.8</v>
      </c>
      <c r="AH6" s="36">
        <f t="shared" si="4"/>
        <v>110.07</v>
      </c>
      <c r="AI6" s="35" t="str">
        <f>IF(AI7="","",IF(AI7="-","【-】","【"&amp;SUBSTITUTE(TEXT(AI7,"#,##0.00"),"-","△")&amp;"】"))</f>
        <v>【108.57】</v>
      </c>
      <c r="AJ6" s="36">
        <f>IF(AJ7="",NA(),AJ7)</f>
        <v>0.42</v>
      </c>
      <c r="AK6" s="35">
        <f t="shared" ref="AK6:AS6" si="5">IF(AK7="",NA(),AK7)</f>
        <v>0</v>
      </c>
      <c r="AL6" s="35">
        <f t="shared" si="5"/>
        <v>0</v>
      </c>
      <c r="AM6" s="35">
        <f t="shared" si="5"/>
        <v>0</v>
      </c>
      <c r="AN6" s="35">
        <f t="shared" si="5"/>
        <v>0</v>
      </c>
      <c r="AO6" s="36">
        <f t="shared" si="5"/>
        <v>100.29</v>
      </c>
      <c r="AP6" s="36">
        <f t="shared" si="5"/>
        <v>95.59</v>
      </c>
      <c r="AQ6" s="36">
        <f t="shared" si="5"/>
        <v>29.24</v>
      </c>
      <c r="AR6" s="36">
        <f t="shared" si="5"/>
        <v>31.45</v>
      </c>
      <c r="AS6" s="36">
        <f t="shared" si="5"/>
        <v>31.4</v>
      </c>
      <c r="AT6" s="35" t="str">
        <f>IF(AT7="","",IF(AT7="-","【-】","【"&amp;SUBSTITUTE(TEXT(AT7,"#,##0.00"),"-","△")&amp;"】"))</f>
        <v>【4.38】</v>
      </c>
      <c r="AU6" s="36">
        <f>IF(AU7="",NA(),AU7)</f>
        <v>239.37</v>
      </c>
      <c r="AV6" s="36">
        <f t="shared" ref="AV6:BD6" si="6">IF(AV7="",NA(),AV7)</f>
        <v>242.2</v>
      </c>
      <c r="AW6" s="36">
        <f t="shared" si="6"/>
        <v>32.43</v>
      </c>
      <c r="AX6" s="36">
        <f t="shared" si="6"/>
        <v>30.68</v>
      </c>
      <c r="AY6" s="36">
        <f t="shared" si="6"/>
        <v>48.42</v>
      </c>
      <c r="AZ6" s="36">
        <f t="shared" si="6"/>
        <v>372.33</v>
      </c>
      <c r="BA6" s="36">
        <f t="shared" si="6"/>
        <v>318.06</v>
      </c>
      <c r="BB6" s="36">
        <f t="shared" si="6"/>
        <v>68.510000000000005</v>
      </c>
      <c r="BC6" s="36">
        <f t="shared" si="6"/>
        <v>70.16</v>
      </c>
      <c r="BD6" s="36">
        <f t="shared" si="6"/>
        <v>79.709999999999994</v>
      </c>
      <c r="BE6" s="35" t="str">
        <f>IF(BE7="","",IF(BE7="-","【-】","【"&amp;SUBSTITUTE(TEXT(BE7,"#,##0.00"),"-","△")&amp;"】"))</f>
        <v>【59.95】</v>
      </c>
      <c r="BF6" s="36">
        <f>IF(BF7="",NA(),BF7)</f>
        <v>1680.25</v>
      </c>
      <c r="BG6" s="36">
        <f t="shared" ref="BG6:BO6" si="7">IF(BG7="",NA(),BG7)</f>
        <v>1594.53</v>
      </c>
      <c r="BH6" s="36">
        <f t="shared" si="7"/>
        <v>1594.84</v>
      </c>
      <c r="BI6" s="36">
        <f t="shared" si="7"/>
        <v>1547.03</v>
      </c>
      <c r="BJ6" s="36">
        <f t="shared" si="7"/>
        <v>1437.17</v>
      </c>
      <c r="BK6" s="36">
        <f t="shared" si="7"/>
        <v>1309.43</v>
      </c>
      <c r="BL6" s="36">
        <f t="shared" si="7"/>
        <v>1306.92</v>
      </c>
      <c r="BM6" s="36">
        <f t="shared" si="7"/>
        <v>1203.71</v>
      </c>
      <c r="BN6" s="36">
        <f t="shared" si="7"/>
        <v>1162.3599999999999</v>
      </c>
      <c r="BO6" s="36">
        <f t="shared" si="7"/>
        <v>1047.6500000000001</v>
      </c>
      <c r="BP6" s="35" t="str">
        <f>IF(BP7="","",IF(BP7="-","【-】","【"&amp;SUBSTITUTE(TEXT(BP7,"#,##0.00"),"-","△")&amp;"】"))</f>
        <v>【728.30】</v>
      </c>
      <c r="BQ6" s="36">
        <f>IF(BQ7="",NA(),BQ7)</f>
        <v>103.62</v>
      </c>
      <c r="BR6" s="36">
        <f t="shared" ref="BR6:BZ6" si="8">IF(BR7="",NA(),BR7)</f>
        <v>98.43</v>
      </c>
      <c r="BS6" s="36">
        <f t="shared" si="8"/>
        <v>102.73</v>
      </c>
      <c r="BT6" s="36">
        <f t="shared" si="8"/>
        <v>102.02</v>
      </c>
      <c r="BU6" s="36">
        <f t="shared" si="8"/>
        <v>104.82</v>
      </c>
      <c r="BV6" s="36">
        <f t="shared" si="8"/>
        <v>67.59</v>
      </c>
      <c r="BW6" s="36">
        <f t="shared" si="8"/>
        <v>68.510000000000005</v>
      </c>
      <c r="BX6" s="36">
        <f t="shared" si="8"/>
        <v>69.739999999999995</v>
      </c>
      <c r="BY6" s="36">
        <f t="shared" si="8"/>
        <v>68.209999999999994</v>
      </c>
      <c r="BZ6" s="36">
        <f t="shared" si="8"/>
        <v>74.040000000000006</v>
      </c>
      <c r="CA6" s="35" t="str">
        <f>IF(CA7="","",IF(CA7="-","【-】","【"&amp;SUBSTITUTE(TEXT(CA7,"#,##0.00"),"-","△")&amp;"】"))</f>
        <v>【100.04】</v>
      </c>
      <c r="CB6" s="36">
        <f>IF(CB7="",NA(),CB7)</f>
        <v>191.88</v>
      </c>
      <c r="CC6" s="36">
        <f t="shared" ref="CC6:CK6" si="9">IF(CC7="",NA(),CC7)</f>
        <v>202.43</v>
      </c>
      <c r="CD6" s="36">
        <f t="shared" si="9"/>
        <v>191.03</v>
      </c>
      <c r="CE6" s="36">
        <f t="shared" si="9"/>
        <v>194.61</v>
      </c>
      <c r="CF6" s="36">
        <f t="shared" si="9"/>
        <v>190.03</v>
      </c>
      <c r="CG6" s="36">
        <f t="shared" si="9"/>
        <v>251.88</v>
      </c>
      <c r="CH6" s="36">
        <f t="shared" si="9"/>
        <v>247.43</v>
      </c>
      <c r="CI6" s="36">
        <f t="shared" si="9"/>
        <v>248.89</v>
      </c>
      <c r="CJ6" s="36">
        <f t="shared" si="9"/>
        <v>250.84</v>
      </c>
      <c r="CK6" s="36">
        <f t="shared" si="9"/>
        <v>235.61</v>
      </c>
      <c r="CL6" s="35" t="str">
        <f>IF(CL7="","",IF(CL7="-","【-】","【"&amp;SUBSTITUTE(TEXT(CL7,"#,##0.00"),"-","△")&amp;"】"))</f>
        <v>【137.82】</v>
      </c>
      <c r="CM6" s="36">
        <f>IF(CM7="",NA(),CM7)</f>
        <v>50.55</v>
      </c>
      <c r="CN6" s="36">
        <f t="shared" ref="CN6:CV6" si="10">IF(CN7="",NA(),CN7)</f>
        <v>52.19</v>
      </c>
      <c r="CO6" s="36">
        <f t="shared" si="10"/>
        <v>51.95</v>
      </c>
      <c r="CP6" s="36">
        <f t="shared" si="10"/>
        <v>54.83</v>
      </c>
      <c r="CQ6" s="36">
        <f t="shared" si="10"/>
        <v>55.68</v>
      </c>
      <c r="CR6" s="36">
        <f t="shared" si="10"/>
        <v>49.29</v>
      </c>
      <c r="CS6" s="36">
        <f t="shared" si="10"/>
        <v>50.32</v>
      </c>
      <c r="CT6" s="36">
        <f t="shared" si="10"/>
        <v>49.89</v>
      </c>
      <c r="CU6" s="36">
        <f t="shared" si="10"/>
        <v>49.39</v>
      </c>
      <c r="CV6" s="36">
        <f t="shared" si="10"/>
        <v>49.25</v>
      </c>
      <c r="CW6" s="35" t="str">
        <f>IF(CW7="","",IF(CW7="-","【-】","【"&amp;SUBSTITUTE(TEXT(CW7,"#,##0.00"),"-","△")&amp;"】"))</f>
        <v>【60.09】</v>
      </c>
      <c r="CX6" s="36">
        <f>IF(CX7="",NA(),CX7)</f>
        <v>79.680000000000007</v>
      </c>
      <c r="CY6" s="36">
        <f t="shared" ref="CY6:DG6" si="11">IF(CY7="",NA(),CY7)</f>
        <v>83.38</v>
      </c>
      <c r="CZ6" s="36">
        <f t="shared" si="11"/>
        <v>77.900000000000006</v>
      </c>
      <c r="DA6" s="36">
        <f t="shared" si="11"/>
        <v>79.349999999999994</v>
      </c>
      <c r="DB6" s="36">
        <f t="shared" si="11"/>
        <v>80.95</v>
      </c>
      <c r="DC6" s="36">
        <f t="shared" si="11"/>
        <v>84.31</v>
      </c>
      <c r="DD6" s="36">
        <f t="shared" si="11"/>
        <v>84.57</v>
      </c>
      <c r="DE6" s="36">
        <f t="shared" si="11"/>
        <v>84.73</v>
      </c>
      <c r="DF6" s="36">
        <f t="shared" si="11"/>
        <v>83.96</v>
      </c>
      <c r="DG6" s="36">
        <f t="shared" si="11"/>
        <v>84.12</v>
      </c>
      <c r="DH6" s="35" t="str">
        <f>IF(DH7="","",IF(DH7="-","【-】","【"&amp;SUBSTITUTE(TEXT(DH7,"#,##0.00"),"-","△")&amp;"】"))</f>
        <v>【94.90】</v>
      </c>
      <c r="DI6" s="36">
        <f>IF(DI7="",NA(),DI7)</f>
        <v>3.03</v>
      </c>
      <c r="DJ6" s="36">
        <f t="shared" ref="DJ6:DR6" si="12">IF(DJ7="",NA(),DJ7)</f>
        <v>4.42</v>
      </c>
      <c r="DK6" s="36">
        <f t="shared" si="12"/>
        <v>33.24</v>
      </c>
      <c r="DL6" s="36">
        <f t="shared" si="12"/>
        <v>34.71</v>
      </c>
      <c r="DM6" s="36">
        <f t="shared" si="12"/>
        <v>36.36</v>
      </c>
      <c r="DN6" s="36">
        <f t="shared" si="12"/>
        <v>12.61</v>
      </c>
      <c r="DO6" s="36">
        <f t="shared" si="12"/>
        <v>14.44</v>
      </c>
      <c r="DP6" s="36">
        <f t="shared" si="12"/>
        <v>21.09</v>
      </c>
      <c r="DQ6" s="36">
        <f t="shared" si="12"/>
        <v>22.6</v>
      </c>
      <c r="DR6" s="36">
        <f t="shared" si="12"/>
        <v>26.91</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6">
        <f t="shared" si="14"/>
        <v>1.89</v>
      </c>
      <c r="EI6" s="35">
        <f t="shared" si="14"/>
        <v>0</v>
      </c>
      <c r="EJ6" s="36">
        <f t="shared" si="14"/>
        <v>7.0000000000000007E-2</v>
      </c>
      <c r="EK6" s="36">
        <f t="shared" si="14"/>
        <v>0.14000000000000001</v>
      </c>
      <c r="EL6" s="36">
        <f t="shared" si="14"/>
        <v>0.03</v>
      </c>
      <c r="EM6" s="36">
        <f t="shared" si="14"/>
        <v>0.15</v>
      </c>
      <c r="EN6" s="36">
        <f t="shared" si="14"/>
        <v>0.1</v>
      </c>
      <c r="EO6" s="35" t="str">
        <f>IF(EO7="","",IF(EO7="-","【-】","【"&amp;SUBSTITUTE(TEXT(EO7,"#,##0.00"),"-","△")&amp;"】"))</f>
        <v>【0.27】</v>
      </c>
    </row>
    <row r="7" spans="1:148" s="37" customFormat="1" x14ac:dyDescent="0.15">
      <c r="A7" s="29"/>
      <c r="B7" s="38">
        <v>2016</v>
      </c>
      <c r="C7" s="38">
        <v>342157</v>
      </c>
      <c r="D7" s="38">
        <v>46</v>
      </c>
      <c r="E7" s="38">
        <v>17</v>
      </c>
      <c r="F7" s="38">
        <v>1</v>
      </c>
      <c r="G7" s="38">
        <v>0</v>
      </c>
      <c r="H7" s="38" t="s">
        <v>108</v>
      </c>
      <c r="I7" s="38" t="s">
        <v>109</v>
      </c>
      <c r="J7" s="38" t="s">
        <v>110</v>
      </c>
      <c r="K7" s="38" t="s">
        <v>111</v>
      </c>
      <c r="L7" s="38" t="s">
        <v>112</v>
      </c>
      <c r="M7" s="38"/>
      <c r="N7" s="39" t="s">
        <v>113</v>
      </c>
      <c r="O7" s="39">
        <v>72.17</v>
      </c>
      <c r="P7" s="39">
        <v>18.78</v>
      </c>
      <c r="Q7" s="39">
        <v>93.94</v>
      </c>
      <c r="R7" s="39">
        <v>3466</v>
      </c>
      <c r="S7" s="39">
        <v>24596</v>
      </c>
      <c r="T7" s="39">
        <v>100.7</v>
      </c>
      <c r="U7" s="39">
        <v>244.25</v>
      </c>
      <c r="V7" s="39">
        <v>4531</v>
      </c>
      <c r="W7" s="39">
        <v>2.64</v>
      </c>
      <c r="X7" s="39">
        <v>1716.29</v>
      </c>
      <c r="Y7" s="39">
        <v>99.83</v>
      </c>
      <c r="Z7" s="39">
        <v>100</v>
      </c>
      <c r="AA7" s="39">
        <v>100.67</v>
      </c>
      <c r="AB7" s="39">
        <v>100</v>
      </c>
      <c r="AC7" s="39">
        <v>100</v>
      </c>
      <c r="AD7" s="39">
        <v>102.09</v>
      </c>
      <c r="AE7" s="39">
        <v>104.18</v>
      </c>
      <c r="AF7" s="39">
        <v>108.69</v>
      </c>
      <c r="AG7" s="39">
        <v>110.8</v>
      </c>
      <c r="AH7" s="39">
        <v>110.07</v>
      </c>
      <c r="AI7" s="39">
        <v>108.57</v>
      </c>
      <c r="AJ7" s="39">
        <v>0.42</v>
      </c>
      <c r="AK7" s="39">
        <v>0</v>
      </c>
      <c r="AL7" s="39">
        <v>0</v>
      </c>
      <c r="AM7" s="39">
        <v>0</v>
      </c>
      <c r="AN7" s="39">
        <v>0</v>
      </c>
      <c r="AO7" s="39">
        <v>100.29</v>
      </c>
      <c r="AP7" s="39">
        <v>95.59</v>
      </c>
      <c r="AQ7" s="39">
        <v>29.24</v>
      </c>
      <c r="AR7" s="39">
        <v>31.45</v>
      </c>
      <c r="AS7" s="39">
        <v>31.4</v>
      </c>
      <c r="AT7" s="39">
        <v>4.38</v>
      </c>
      <c r="AU7" s="39">
        <v>239.37</v>
      </c>
      <c r="AV7" s="39">
        <v>242.2</v>
      </c>
      <c r="AW7" s="39">
        <v>32.43</v>
      </c>
      <c r="AX7" s="39">
        <v>30.68</v>
      </c>
      <c r="AY7" s="39">
        <v>48.42</v>
      </c>
      <c r="AZ7" s="39">
        <v>372.33</v>
      </c>
      <c r="BA7" s="39">
        <v>318.06</v>
      </c>
      <c r="BB7" s="39">
        <v>68.510000000000005</v>
      </c>
      <c r="BC7" s="39">
        <v>70.16</v>
      </c>
      <c r="BD7" s="39">
        <v>79.709999999999994</v>
      </c>
      <c r="BE7" s="39">
        <v>59.95</v>
      </c>
      <c r="BF7" s="39">
        <v>1680.25</v>
      </c>
      <c r="BG7" s="39">
        <v>1594.53</v>
      </c>
      <c r="BH7" s="39">
        <v>1594.84</v>
      </c>
      <c r="BI7" s="39">
        <v>1547.03</v>
      </c>
      <c r="BJ7" s="39">
        <v>1437.17</v>
      </c>
      <c r="BK7" s="39">
        <v>1309.43</v>
      </c>
      <c r="BL7" s="39">
        <v>1306.92</v>
      </c>
      <c r="BM7" s="39">
        <v>1203.71</v>
      </c>
      <c r="BN7" s="39">
        <v>1162.3599999999999</v>
      </c>
      <c r="BO7" s="39">
        <v>1047.6500000000001</v>
      </c>
      <c r="BP7" s="39">
        <v>728.3</v>
      </c>
      <c r="BQ7" s="39">
        <v>103.62</v>
      </c>
      <c r="BR7" s="39">
        <v>98.43</v>
      </c>
      <c r="BS7" s="39">
        <v>102.73</v>
      </c>
      <c r="BT7" s="39">
        <v>102.02</v>
      </c>
      <c r="BU7" s="39">
        <v>104.82</v>
      </c>
      <c r="BV7" s="39">
        <v>67.59</v>
      </c>
      <c r="BW7" s="39">
        <v>68.510000000000005</v>
      </c>
      <c r="BX7" s="39">
        <v>69.739999999999995</v>
      </c>
      <c r="BY7" s="39">
        <v>68.209999999999994</v>
      </c>
      <c r="BZ7" s="39">
        <v>74.040000000000006</v>
      </c>
      <c r="CA7" s="39">
        <v>100.04</v>
      </c>
      <c r="CB7" s="39">
        <v>191.88</v>
      </c>
      <c r="CC7" s="39">
        <v>202.43</v>
      </c>
      <c r="CD7" s="39">
        <v>191.03</v>
      </c>
      <c r="CE7" s="39">
        <v>194.61</v>
      </c>
      <c r="CF7" s="39">
        <v>190.03</v>
      </c>
      <c r="CG7" s="39">
        <v>251.88</v>
      </c>
      <c r="CH7" s="39">
        <v>247.43</v>
      </c>
      <c r="CI7" s="39">
        <v>248.89</v>
      </c>
      <c r="CJ7" s="39">
        <v>250.84</v>
      </c>
      <c r="CK7" s="39">
        <v>235.61</v>
      </c>
      <c r="CL7" s="39">
        <v>137.82</v>
      </c>
      <c r="CM7" s="39">
        <v>50.55</v>
      </c>
      <c r="CN7" s="39">
        <v>52.19</v>
      </c>
      <c r="CO7" s="39">
        <v>51.95</v>
      </c>
      <c r="CP7" s="39">
        <v>54.83</v>
      </c>
      <c r="CQ7" s="39">
        <v>55.68</v>
      </c>
      <c r="CR7" s="39">
        <v>49.29</v>
      </c>
      <c r="CS7" s="39">
        <v>50.32</v>
      </c>
      <c r="CT7" s="39">
        <v>49.89</v>
      </c>
      <c r="CU7" s="39">
        <v>49.39</v>
      </c>
      <c r="CV7" s="39">
        <v>49.25</v>
      </c>
      <c r="CW7" s="39">
        <v>60.09</v>
      </c>
      <c r="CX7" s="39">
        <v>79.680000000000007</v>
      </c>
      <c r="CY7" s="39">
        <v>83.38</v>
      </c>
      <c r="CZ7" s="39">
        <v>77.900000000000006</v>
      </c>
      <c r="DA7" s="39">
        <v>79.349999999999994</v>
      </c>
      <c r="DB7" s="39">
        <v>80.95</v>
      </c>
      <c r="DC7" s="39">
        <v>84.31</v>
      </c>
      <c r="DD7" s="39">
        <v>84.57</v>
      </c>
      <c r="DE7" s="39">
        <v>84.73</v>
      </c>
      <c r="DF7" s="39">
        <v>83.96</v>
      </c>
      <c r="DG7" s="39">
        <v>84.12</v>
      </c>
      <c r="DH7" s="39">
        <v>94.9</v>
      </c>
      <c r="DI7" s="39">
        <v>3.03</v>
      </c>
      <c r="DJ7" s="39">
        <v>4.42</v>
      </c>
      <c r="DK7" s="39">
        <v>33.24</v>
      </c>
      <c r="DL7" s="39">
        <v>34.71</v>
      </c>
      <c r="DM7" s="39">
        <v>36.36</v>
      </c>
      <c r="DN7" s="39">
        <v>12.61</v>
      </c>
      <c r="DO7" s="39">
        <v>14.44</v>
      </c>
      <c r="DP7" s="39">
        <v>21.09</v>
      </c>
      <c r="DQ7" s="39">
        <v>22.6</v>
      </c>
      <c r="DR7" s="39">
        <v>26.91</v>
      </c>
      <c r="DS7" s="39">
        <v>37.36</v>
      </c>
      <c r="DT7" s="39">
        <v>0</v>
      </c>
      <c r="DU7" s="39">
        <v>0</v>
      </c>
      <c r="DV7" s="39">
        <v>0</v>
      </c>
      <c r="DW7" s="39">
        <v>0</v>
      </c>
      <c r="DX7" s="39">
        <v>0</v>
      </c>
      <c r="DY7" s="39">
        <v>0</v>
      </c>
      <c r="DZ7" s="39">
        <v>0</v>
      </c>
      <c r="EA7" s="39">
        <v>0</v>
      </c>
      <c r="EB7" s="39">
        <v>0</v>
      </c>
      <c r="EC7" s="39">
        <v>0</v>
      </c>
      <c r="ED7" s="39">
        <v>4.96</v>
      </c>
      <c r="EE7" s="39">
        <v>0</v>
      </c>
      <c r="EF7" s="39">
        <v>0</v>
      </c>
      <c r="EG7" s="39">
        <v>0</v>
      </c>
      <c r="EH7" s="39">
        <v>1.89</v>
      </c>
      <c r="EI7" s="39">
        <v>0</v>
      </c>
      <c r="EJ7" s="39">
        <v>7.0000000000000007E-2</v>
      </c>
      <c r="EK7" s="39">
        <v>0.14000000000000001</v>
      </c>
      <c r="EL7" s="39">
        <v>0.03</v>
      </c>
      <c r="EM7" s="39">
        <v>0.15</v>
      </c>
      <c r="EN7" s="39">
        <v>0.1</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k-hamanaka430</cp:lastModifiedBy>
  <cp:lastPrinted>2018-01-31T04:10:58Z</cp:lastPrinted>
  <dcterms:created xsi:type="dcterms:W3CDTF">2017-12-25T01:53:06Z</dcterms:created>
  <dcterms:modified xsi:type="dcterms:W3CDTF">2018-02-13T05:48:41Z</dcterms:modified>
  <cp:category/>
</cp:coreProperties>
</file>