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BB10" i="4"/>
  <c r="AL10" i="4"/>
  <c r="AD10" i="4"/>
  <c r="W10" i="4"/>
  <c r="P10" i="4"/>
  <c r="B10" i="4"/>
  <c r="BB8" i="4"/>
  <c r="AT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<sst xmlns="http://schemas.openxmlformats.org/spreadsheetml/2006/main" count="245" uniqueCount="125">
  <si>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</si>
  <si>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</si>
  <si>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</si>
  <si>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</si>
  <si>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</si>
  <si>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</si>
  <si>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</si>
  <si>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</si>
  <si>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</si>
  <si>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</si>
  <si>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</si>
  <si>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</si>
  <si>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</si>
  <si>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</si>
  <si>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</si>
  <si>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</si>
  <si>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</si>
  <si>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</si>
  <si>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</si>
  <si>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</si>
  <si>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</si>
  <si>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</si>
  <si>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</si>
  <si>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</si>
  <si>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</si>
  <si>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</si>
  <si>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</si>
  <si>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</si>
  <si>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</si>
  <si>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</si>
  <si>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</si>
  <si>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</si>
  <si>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</si>
  <si>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</si>
  <si>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</si>
  <si>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</si>
  <si>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</si>
  <si>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</si>
  <si>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</si>
  <si>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</si>
  <si>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</si>
  <si>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</si>
  <si>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</si>
  <si>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</si>
  <si>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</si>
  <si>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</si>
  <si>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</si>
  <si>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</si>
  <si>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</si>
  <si>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</si>
  <si>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</si>
  <si>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</si>
  <si>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</si>
  <si>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</si>
  <si>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</si>
  <si>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</si>
  <si>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</si>
  <si>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</si>
  <si>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</si>
  <si>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</si>
  <si>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</si>
  <si>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</si>
  <si>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</si>
  <si>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</si>
  <si>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</si>
  <si>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</si>
  <si>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</si>
  <si>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</si>
  <si>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</si>
  <si>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</si>
  <si>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</si>
  <si>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</si>
  <si>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</si>
  <si>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</si>
  <si>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</si>
  <si>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</si>
  <si>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</si>
  <si>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</si>
  <si>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</si>
  <si>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</si>
  <si>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</si>
  <si>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</si>
  <si>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</si>
  <si>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</si>
  <si>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</si>
  <si>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</si>
  <si>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</si>
  <si>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</si>
  <si>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</si>
  <si>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</si>
  <si>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</si>
  <si>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</si>
  <si>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</si>
  <si>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</si>
  <si>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</si>
  <si>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</si>
  <si>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</si>
  <si>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</si>
  <si>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</si>
  <si>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</si>
  <si>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</si>
  <si>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</si>
  <si>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</si>
  <si>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</si>
  <si>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</si>
  <si>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</si>
  <si>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</si>
  <si>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</si>
  <si>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</si>
  <si>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海田町</t>
  </si>
  <si>
    <t>法非適用</t>
  </si>
  <si>
    <t>下水道事業</t>
  </si>
  <si>
    <t>公共下水道</t>
  </si>
  <si>
    <t>Cb2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</si>
  <si>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</si>
  <si>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</si>
  <si>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</si>
  <si>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</si>
  <si>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</si>
  <si>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</si>
  <si>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</si>
  <si>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30年を経過した管渠等はありますが，標準耐用年数の50年までに約20年程度あり，しばらくは点検・調査（カメラ等）による維持管理で対応します。その中で，長寿命化計画の策定時期を検討していきます。
　なお，H28年度の③管渠改善率は，雨水流入渠等の修繕を行ったもので，更新を行った管渠はありません。</t>
    <rPh sb="105" eb="107">
      <t>ネンド</t>
    </rPh>
    <rPh sb="109" eb="110">
      <t>カン</t>
    </rPh>
    <rPh sb="110" eb="111">
      <t>キョ</t>
    </rPh>
    <rPh sb="111" eb="113">
      <t>カイゼン</t>
    </rPh>
    <rPh sb="113" eb="114">
      <t>リツ</t>
    </rPh>
    <rPh sb="116" eb="118">
      <t>ウスイ</t>
    </rPh>
    <rPh sb="118" eb="120">
      <t>リュウニュウ</t>
    </rPh>
    <rPh sb="120" eb="121">
      <t>キョ</t>
    </rPh>
    <rPh sb="121" eb="122">
      <t>トウ</t>
    </rPh>
    <rPh sb="123" eb="125">
      <t>シュウゼン</t>
    </rPh>
    <rPh sb="126" eb="127">
      <t>オコナ</t>
    </rPh>
    <rPh sb="133" eb="135">
      <t>コウシン</t>
    </rPh>
    <rPh sb="136" eb="137">
      <t>オコナ</t>
    </rPh>
    <rPh sb="139" eb="140">
      <t>カン</t>
    </rPh>
    <rPh sb="140" eb="141">
      <t>キョ</t>
    </rPh>
    <phoneticPr fontId="4"/>
  </si>
  <si>
    <t>　H28年度の下水道使用料収入は，H27年度末に大口需要の企業が町外へ転出したことにより，前年度より6.3％の減収となっています。一般会計繰入金の見直しにより，経営指標が改善されていますが，経営状況は依然として厳しいままであり，収入の確保と経費の節減が必要です。
　水洗化率は類似団体平均値を上回るものの，その伸びは緩やかです。未接続者への接続啓発活動を継続し，水洗化率の向上を図ります。
　また，設計基準・技術基準の見直しや新技術の採用等により，建設・改良に要するコスト縮減に努めていきます。
　これらにより，徹底した効率化，経営健全化を行ないつつ，公営企業会計の適用について移行時期を見極めていきます。</t>
    <rPh sb="20" eb="22">
      <t>ネンド</t>
    </rPh>
    <rPh sb="22" eb="23">
      <t>マツ</t>
    </rPh>
    <rPh sb="24" eb="26">
      <t>オオグチ</t>
    </rPh>
    <rPh sb="26" eb="28">
      <t>ジュヨウ</t>
    </rPh>
    <rPh sb="29" eb="31">
      <t>キギョウ</t>
    </rPh>
    <rPh sb="32" eb="34">
      <t>チョウガイ</t>
    </rPh>
    <rPh sb="35" eb="37">
      <t>テンシュツ</t>
    </rPh>
    <rPh sb="45" eb="48">
      <t>ゼンネンド</t>
    </rPh>
    <rPh sb="55" eb="57">
      <t>ゲンシュウ</t>
    </rPh>
    <rPh sb="95" eb="97">
      <t>ケイエイ</t>
    </rPh>
    <rPh sb="97" eb="99">
      <t>ジョウキョウ</t>
    </rPh>
    <rPh sb="100" eb="102">
      <t>イゼン</t>
    </rPh>
    <rPh sb="105" eb="106">
      <t>キビ</t>
    </rPh>
    <rPh sb="114" eb="116">
      <t>シュウニュウ</t>
    </rPh>
    <rPh sb="117" eb="119">
      <t>カクホ</t>
    </rPh>
    <rPh sb="120" eb="122">
      <t>ケイヒ</t>
    </rPh>
    <rPh sb="123" eb="125">
      <t>セツゲン</t>
    </rPh>
    <rPh sb="126" eb="128">
      <t>ヒツヨウ</t>
    </rPh>
    <rPh sb="133" eb="136">
      <t>スイセンカ</t>
    </rPh>
    <rPh sb="136" eb="137">
      <t>リツ</t>
    </rPh>
    <rPh sb="138" eb="140">
      <t>ルイジ</t>
    </rPh>
    <rPh sb="140" eb="142">
      <t>ダンタイ</t>
    </rPh>
    <rPh sb="142" eb="144">
      <t>ヘイキン</t>
    </rPh>
    <rPh sb="144" eb="145">
      <t>アタイ</t>
    </rPh>
    <rPh sb="146" eb="148">
      <t>ウワマワ</t>
    </rPh>
    <rPh sb="155" eb="156">
      <t>ノ</t>
    </rPh>
    <rPh sb="158" eb="159">
      <t>ユル</t>
    </rPh>
    <rPh sb="177" eb="179">
      <t>ケイゾク</t>
    </rPh>
    <phoneticPr fontId="4"/>
  </si>
  <si>
    <t>　平成28年度に，一般会計繰入金の見直しを行っています。汚水処理費のうち，公費負担分に係る繰入金については，これまで町独自の基準（国の定める繰出基準より少額）で繰入れ，それを超える繰入金を基準外繰入金としていたものを，国が定める繰出基準の額までは基準内繰入金としました。この見直しにより，多くの指標が改善されています。
①収益的収支比率は，前年度より9.04ポイント改善していますが，依然として低い水準です。これは，企業債償還金が多いためです。
④企業債残高対事業規模比率は，高い水準で推移していますが，年々起債残高は減少しています。汚水処理人口普及率が98％を超え，整備も概成しており，今後も起債残高は減少していく見通しです。
⑤経費回収率は，前年度より24.75ポイント改善し，ほぼ100％となりました。100％を上回るためには，汚水処理費のさらなる削減が必要です。
⑥汚水処理原価は，前年度より64.41円（27.9％）減少しています。
⑧水洗化率は，92.79%で類似団体平均値より高くなっていますが，水質改善を推進するため，今後も水洗化率向上に努めていきます。</t>
    <rPh sb="1" eb="3">
      <t>ヘイセイ</t>
    </rPh>
    <rPh sb="5" eb="7">
      <t>ネンド</t>
    </rPh>
    <rPh sb="9" eb="11">
      <t>イッパン</t>
    </rPh>
    <rPh sb="11" eb="13">
      <t>カイケイ</t>
    </rPh>
    <rPh sb="13" eb="15">
      <t>クリイレ</t>
    </rPh>
    <rPh sb="15" eb="16">
      <t>キン</t>
    </rPh>
    <rPh sb="17" eb="19">
      <t>ミナオ</t>
    </rPh>
    <rPh sb="21" eb="22">
      <t>オコナ</t>
    </rPh>
    <rPh sb="28" eb="30">
      <t>オスイ</t>
    </rPh>
    <rPh sb="30" eb="32">
      <t>ショリ</t>
    </rPh>
    <rPh sb="32" eb="33">
      <t>ヒ</t>
    </rPh>
    <rPh sb="37" eb="39">
      <t>コウヒ</t>
    </rPh>
    <rPh sb="39" eb="41">
      <t>フタン</t>
    </rPh>
    <rPh sb="41" eb="42">
      <t>ブン</t>
    </rPh>
    <rPh sb="43" eb="44">
      <t>カカ</t>
    </rPh>
    <rPh sb="45" eb="47">
      <t>クリイレ</t>
    </rPh>
    <rPh sb="47" eb="48">
      <t>キン</t>
    </rPh>
    <rPh sb="58" eb="59">
      <t>チョウ</t>
    </rPh>
    <rPh sb="59" eb="61">
      <t>ドクジ</t>
    </rPh>
    <rPh sb="62" eb="64">
      <t>キジュン</t>
    </rPh>
    <rPh sb="65" eb="66">
      <t>クニ</t>
    </rPh>
    <rPh sb="67" eb="68">
      <t>サダ</t>
    </rPh>
    <rPh sb="70" eb="72">
      <t>クリダ</t>
    </rPh>
    <rPh sb="72" eb="74">
      <t>キジュン</t>
    </rPh>
    <rPh sb="76" eb="78">
      <t>ショウガク</t>
    </rPh>
    <rPh sb="80" eb="82">
      <t>クリイ</t>
    </rPh>
    <rPh sb="87" eb="88">
      <t>コ</t>
    </rPh>
    <rPh sb="90" eb="92">
      <t>クリイレ</t>
    </rPh>
    <rPh sb="92" eb="93">
      <t>キン</t>
    </rPh>
    <rPh sb="94" eb="96">
      <t>キジュン</t>
    </rPh>
    <rPh sb="96" eb="97">
      <t>ガイ</t>
    </rPh>
    <rPh sb="97" eb="99">
      <t>クリイレ</t>
    </rPh>
    <rPh sb="99" eb="100">
      <t>キン</t>
    </rPh>
    <rPh sb="109" eb="110">
      <t>クニ</t>
    </rPh>
    <rPh sb="111" eb="112">
      <t>サダ</t>
    </rPh>
    <rPh sb="114" eb="116">
      <t>クリダ</t>
    </rPh>
    <rPh sb="116" eb="118">
      <t>キジュン</t>
    </rPh>
    <rPh sb="119" eb="120">
      <t>ガク</t>
    </rPh>
    <rPh sb="123" eb="126">
      <t>キジュンナイ</t>
    </rPh>
    <rPh sb="126" eb="128">
      <t>クリイレ</t>
    </rPh>
    <rPh sb="128" eb="129">
      <t>キン</t>
    </rPh>
    <rPh sb="137" eb="139">
      <t>ミナオ</t>
    </rPh>
    <rPh sb="144" eb="145">
      <t>オオ</t>
    </rPh>
    <rPh sb="147" eb="149">
      <t>シヒョウ</t>
    </rPh>
    <rPh sb="150" eb="152">
      <t>カイゼン</t>
    </rPh>
    <rPh sb="193" eb="195">
      <t>イゼン</t>
    </rPh>
    <rPh sb="200" eb="202">
      <t>スイジュン</t>
    </rPh>
    <rPh sb="362" eb="364">
      <t>ウワマワ</t>
    </rPh>
    <rPh sb="370" eb="372">
      <t>オスイ</t>
    </rPh>
    <rPh sb="372" eb="374">
      <t>ショリ</t>
    </rPh>
    <rPh sb="374" eb="375">
      <t>ヒ</t>
    </rPh>
    <rPh sb="380" eb="382">
      <t>サクゲン</t>
    </rPh>
    <rPh sb="383" eb="385">
      <t>ヒツヨウ</t>
    </rPh>
    <rPh sb="399" eb="402">
      <t>ゼンネンド</t>
    </rPh>
    <rPh sb="409" eb="410">
      <t>エン</t>
    </rPh>
    <rPh sb="417" eb="419">
      <t>ゲンショウ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</si>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</sst>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83424"/>
        <c:axId val="8390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0.12</c:v>
                </c:pt>
                <c:pt idx="2">
                  <c:v>0.11</c:v>
                </c:pt>
                <c:pt idx="3">
                  <c:v>0.16</c:v>
                </c:pt>
                <c:pt idx="4">
                  <c:v>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83424"/>
        <c:axId val="83903232"/>
      </c:lineChart>
      <c:dateAx>
        <c:axId val="8178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03232"/>
        <c:crosses val="autoZero"/>
        <c:auto val="1"/>
        <c:lblOffset val="100"/>
        <c:baseTimeUnit val="years"/>
      </c:dateAx>
      <c:valAx>
        <c:axId val="8390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78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83072"/>
        <c:axId val="84501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51.83</c:v>
                </c:pt>
                <c:pt idx="1">
                  <c:v>50.27</c:v>
                </c:pt>
                <c:pt idx="2">
                  <c:v>51.08</c:v>
                </c:pt>
                <c:pt idx="3">
                  <c:v>49.75</c:v>
                </c:pt>
                <c:pt idx="4">
                  <c:v>51.05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072"/>
        <c:axId val="84501632"/>
      </c:lineChart>
      <c:dateAx>
        <c:axId val="844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01632"/>
        <c:crosses val="autoZero"/>
        <c:auto val="1"/>
        <c:lblOffset val="100"/>
        <c:baseTimeUnit val="years"/>
      </c:dateAx>
      <c:valAx>
        <c:axId val="84501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89.9</c:v>
                </c:pt>
                <c:pt idx="1">
                  <c:v>90.65</c:v>
                </c:pt>
                <c:pt idx="2">
                  <c:v>91.04</c:v>
                </c:pt>
                <c:pt idx="3">
                  <c:v>92.32</c:v>
                </c:pt>
                <c:pt idx="4">
                  <c:v>92.79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35936"/>
        <c:axId val="84546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88.67</c:v>
                </c:pt>
                <c:pt idx="1">
                  <c:v>89.13</c:v>
                </c:pt>
                <c:pt idx="2">
                  <c:v>88.59</c:v>
                </c:pt>
                <c:pt idx="3">
                  <c:v>87.85</c:v>
                </c:pt>
                <c:pt idx="4">
                  <c:v>87.52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936"/>
        <c:axId val="84546304"/>
      </c:lineChart>
      <c:dateAx>
        <c:axId val="84535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46304"/>
        <c:crosses val="autoZero"/>
        <c:auto val="1"/>
        <c:lblOffset val="100"/>
        <c:baseTimeUnit val="years"/>
      </c:dateAx>
      <c:valAx>
        <c:axId val="84546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35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61.69</c:v>
                </c:pt>
                <c:pt idx="1">
                  <c:v>58.18</c:v>
                </c:pt>
                <c:pt idx="2">
                  <c:v>58</c:v>
                </c:pt>
                <c:pt idx="3">
                  <c:v>59.58</c:v>
                </c:pt>
                <c:pt idx="4">
                  <c:v>68.62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29344"/>
        <c:axId val="8393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9344"/>
        <c:axId val="83939712"/>
      </c:lineChart>
      <c:dateAx>
        <c:axId val="8392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39712"/>
        <c:crosses val="autoZero"/>
        <c:auto val="1"/>
        <c:lblOffset val="100"/>
        <c:baseTimeUnit val="years"/>
      </c:dateAx>
      <c:valAx>
        <c:axId val="8393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2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96896"/>
        <c:axId val="8411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96896"/>
        <c:axId val="84111360"/>
      </c:lineChart>
      <c:dateAx>
        <c:axId val="8409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11360"/>
        <c:crosses val="autoZero"/>
        <c:auto val="1"/>
        <c:lblOffset val="100"/>
        <c:baseTimeUnit val="years"/>
      </c:dateAx>
      <c:valAx>
        <c:axId val="8411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09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33376"/>
        <c:axId val="8413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33376"/>
        <c:axId val="84135296"/>
      </c:lineChart>
      <c:dateAx>
        <c:axId val="8413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35296"/>
        <c:crosses val="autoZero"/>
        <c:auto val="1"/>
        <c:lblOffset val="100"/>
        <c:baseTimeUnit val="years"/>
      </c:dateAx>
      <c:valAx>
        <c:axId val="8413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3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52160"/>
        <c:axId val="8425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52160"/>
        <c:axId val="84254080"/>
      </c:lineChart>
      <c:dateAx>
        <c:axId val="8425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254080"/>
        <c:crosses val="autoZero"/>
        <c:auto val="1"/>
        <c:lblOffset val="100"/>
        <c:baseTimeUnit val="years"/>
      </c:dateAx>
      <c:valAx>
        <c:axId val="8425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252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02848"/>
        <c:axId val="8430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02848"/>
        <c:axId val="84309120"/>
      </c:lineChart>
      <c:dateAx>
        <c:axId val="8430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09120"/>
        <c:crosses val="autoZero"/>
        <c:auto val="1"/>
        <c:lblOffset val="100"/>
        <c:baseTimeUnit val="years"/>
      </c:dateAx>
      <c:valAx>
        <c:axId val="8430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0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1440.32</c:v>
                </c:pt>
                <c:pt idx="1">
                  <c:v>1399.96</c:v>
                </c:pt>
                <c:pt idx="2">
                  <c:v>1370.33</c:v>
                </c:pt>
                <c:pt idx="3">
                  <c:v>1275.5899999999999</c:v>
                </c:pt>
                <c:pt idx="4">
                  <c:v>1108.82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27040"/>
        <c:axId val="8434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1252.8800000000001</c:v>
                </c:pt>
                <c:pt idx="1">
                  <c:v>1119.4100000000001</c:v>
                </c:pt>
                <c:pt idx="2">
                  <c:v>1067.74</c:v>
                </c:pt>
                <c:pt idx="3">
                  <c:v>1018.27</c:v>
                </c:pt>
                <c:pt idx="4">
                  <c:v>1120.55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27040"/>
        <c:axId val="84341504"/>
      </c:lineChart>
      <c:dateAx>
        <c:axId val="8432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41504"/>
        <c:crosses val="autoZero"/>
        <c:auto val="1"/>
        <c:lblOffset val="100"/>
        <c:baseTimeUnit val="years"/>
      </c:dateAx>
      <c:valAx>
        <c:axId val="8434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2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77.47</c:v>
                </c:pt>
                <c:pt idx="1">
                  <c:v>74.56</c:v>
                </c:pt>
                <c:pt idx="2">
                  <c:v>71.77</c:v>
                </c:pt>
                <c:pt idx="3">
                  <c:v>74.73</c:v>
                </c:pt>
                <c:pt idx="4">
                  <c:v>99.48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70176"/>
        <c:axId val="8437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66.87</c:v>
                </c:pt>
                <c:pt idx="1">
                  <c:v>71.349999999999994</c:v>
                </c:pt>
                <c:pt idx="2">
                  <c:v>73.569999999999993</c:v>
                </c:pt>
                <c:pt idx="3">
                  <c:v>71.569999999999993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70176"/>
        <c:axId val="84372096"/>
      </c:lineChart>
      <c:dateAx>
        <c:axId val="8437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72096"/>
        <c:crosses val="autoZero"/>
        <c:auto val="1"/>
        <c:lblOffset val="100"/>
        <c:baseTimeUnit val="years"/>
      </c:dateAx>
      <c:valAx>
        <c:axId val="8437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7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221.93</c:v>
                </c:pt>
                <c:pt idx="1">
                  <c:v>228.73</c:v>
                </c:pt>
                <c:pt idx="2">
                  <c:v>238.32</c:v>
                </c:pt>
                <c:pt idx="3">
                  <c:v>231.14</c:v>
                </c:pt>
                <c:pt idx="4">
                  <c:v>166.73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01536"/>
        <c:axId val="8440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195.15</c:v>
                </c:pt>
                <c:pt idx="1">
                  <c:v>182.55</c:v>
                </c:pt>
                <c:pt idx="2">
                  <c:v>184.87</c:v>
                </c:pt>
                <c:pt idx="3">
                  <c:v>195.88</c:v>
                </c:pt>
                <c:pt idx="4">
                  <c:v>193.1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01536"/>
        <c:axId val="84403712"/>
      </c:lineChart>
      <c:dateAx>
        <c:axId val="8440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03712"/>
        <c:crosses val="autoZero"/>
        <c:auto val="1"/>
        <c:lblOffset val="100"/>
        <c:baseTimeUnit val="years"/>
      </c:dateAx>
      <c:valAx>
        <c:axId val="8440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0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4" zoomScaleNormal="100" workbookViewId="0">
      <selection activeCell="AD9" sqref="AD9:AJ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広島県　海田町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Cb2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29592</v>
      </c>
      <c r="AM8" s="50"/>
      <c r="AN8" s="50"/>
      <c r="AO8" s="50"/>
      <c r="AP8" s="50"/>
      <c r="AQ8" s="50"/>
      <c r="AR8" s="50"/>
      <c r="AS8" s="50"/>
      <c r="AT8" s="45">
        <f>データ!T6</f>
        <v>13.79</v>
      </c>
      <c r="AU8" s="45"/>
      <c r="AV8" s="45"/>
      <c r="AW8" s="45"/>
      <c r="AX8" s="45"/>
      <c r="AY8" s="45"/>
      <c r="AZ8" s="45"/>
      <c r="BA8" s="45"/>
      <c r="BB8" s="45">
        <f>データ!U6</f>
        <v>2145.9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98.58</v>
      </c>
      <c r="Q10" s="45"/>
      <c r="R10" s="45"/>
      <c r="S10" s="45"/>
      <c r="T10" s="45"/>
      <c r="U10" s="45"/>
      <c r="V10" s="45"/>
      <c r="W10" s="45">
        <f>データ!Q6</f>
        <v>85.27</v>
      </c>
      <c r="X10" s="45"/>
      <c r="Y10" s="45"/>
      <c r="Z10" s="45"/>
      <c r="AA10" s="45"/>
      <c r="AB10" s="45"/>
      <c r="AC10" s="45"/>
      <c r="AD10" s="50">
        <f>データ!R6</f>
        <v>2138</v>
      </c>
      <c r="AE10" s="50"/>
      <c r="AF10" s="50"/>
      <c r="AG10" s="50"/>
      <c r="AH10" s="50"/>
      <c r="AI10" s="50"/>
      <c r="AJ10" s="50"/>
      <c r="AK10" s="2"/>
      <c r="AL10" s="50">
        <f>データ!V6</f>
        <v>29215</v>
      </c>
      <c r="AM10" s="50"/>
      <c r="AN10" s="50"/>
      <c r="AO10" s="50"/>
      <c r="AP10" s="50"/>
      <c r="AQ10" s="50"/>
      <c r="AR10" s="50"/>
      <c r="AS10" s="50"/>
      <c r="AT10" s="45">
        <f>データ!W6</f>
        <v>4.71</v>
      </c>
      <c r="AU10" s="45"/>
      <c r="AV10" s="45"/>
      <c r="AW10" s="45"/>
      <c r="AX10" s="45"/>
      <c r="AY10" s="45"/>
      <c r="AZ10" s="45"/>
      <c r="BA10" s="45"/>
      <c r="BB10" s="45">
        <f>データ!X6</f>
        <v>6202.76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343048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広島県　海田町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Cb2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98.58</v>
      </c>
      <c r="Q6" s="34">
        <f t="shared" si="3"/>
        <v>85.27</v>
      </c>
      <c r="R6" s="34">
        <f t="shared" si="3"/>
        <v>2138</v>
      </c>
      <c r="S6" s="34">
        <f t="shared" si="3"/>
        <v>29592</v>
      </c>
      <c r="T6" s="34">
        <f t="shared" si="3"/>
        <v>13.79</v>
      </c>
      <c r="U6" s="34">
        <f t="shared" si="3"/>
        <v>2145.9</v>
      </c>
      <c r="V6" s="34">
        <f t="shared" si="3"/>
        <v>29215</v>
      </c>
      <c r="W6" s="34">
        <f t="shared" si="3"/>
        <v>4.71</v>
      </c>
      <c r="X6" s="34">
        <f t="shared" si="3"/>
        <v>6202.76</v>
      </c>
      <c r="Y6" s="35">
        <f>IF(Y7="",NA(),Y7)</f>
        <v>61.69</v>
      </c>
      <c r="Z6" s="35">
        <f t="shared" ref="Z6:AH6" si="4">IF(Z7="",NA(),Z7)</f>
        <v>58.18</v>
      </c>
      <c r="AA6" s="35">
        <f t="shared" si="4"/>
        <v>58</v>
      </c>
      <c r="AB6" s="35">
        <f t="shared" si="4"/>
        <v>59.58</v>
      </c>
      <c r="AC6" s="35">
        <f t="shared" si="4"/>
        <v>68.62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1440.32</v>
      </c>
      <c r="BG6" s="35">
        <f t="shared" ref="BG6:BO6" si="7">IF(BG7="",NA(),BG7)</f>
        <v>1399.96</v>
      </c>
      <c r="BH6" s="35">
        <f t="shared" si="7"/>
        <v>1370.33</v>
      </c>
      <c r="BI6" s="35">
        <f t="shared" si="7"/>
        <v>1275.5899999999999</v>
      </c>
      <c r="BJ6" s="35">
        <f t="shared" si="7"/>
        <v>1108.82</v>
      </c>
      <c r="BK6" s="35">
        <f t="shared" si="7"/>
        <v>1252.8800000000001</v>
      </c>
      <c r="BL6" s="35">
        <f t="shared" si="7"/>
        <v>1119.4100000000001</v>
      </c>
      <c r="BM6" s="35">
        <f t="shared" si="7"/>
        <v>1067.74</v>
      </c>
      <c r="BN6" s="35">
        <f t="shared" si="7"/>
        <v>1018.27</v>
      </c>
      <c r="BO6" s="35">
        <f t="shared" si="7"/>
        <v>1120.55</v>
      </c>
      <c r="BP6" s="34" t="str">
        <f>IF(BP7="","",IF(BP7="-","【-】","【"&amp;SUBSTITUTE(TEXT(BP7,"#,##0.00"),"-","△")&amp;"】"))</f>
        <v>【728.30】</v>
      </c>
      <c r="BQ6" s="35">
        <f>IF(BQ7="",NA(),BQ7)</f>
        <v>77.47</v>
      </c>
      <c r="BR6" s="35">
        <f t="shared" ref="BR6:BZ6" si="8">IF(BR7="",NA(),BR7)</f>
        <v>74.56</v>
      </c>
      <c r="BS6" s="35">
        <f t="shared" si="8"/>
        <v>71.77</v>
      </c>
      <c r="BT6" s="35">
        <f t="shared" si="8"/>
        <v>74.73</v>
      </c>
      <c r="BU6" s="35">
        <f t="shared" si="8"/>
        <v>99.48</v>
      </c>
      <c r="BV6" s="35">
        <f t="shared" si="8"/>
        <v>66.87</v>
      </c>
      <c r="BW6" s="35">
        <f t="shared" si="8"/>
        <v>71.349999999999994</v>
      </c>
      <c r="BX6" s="35">
        <f t="shared" si="8"/>
        <v>73.569999999999993</v>
      </c>
      <c r="BY6" s="35">
        <f t="shared" si="8"/>
        <v>71.569999999999993</v>
      </c>
      <c r="BZ6" s="35">
        <f t="shared" si="8"/>
        <v>73.28</v>
      </c>
      <c r="CA6" s="34" t="str">
        <f>IF(CA7="","",IF(CA7="-","【-】","【"&amp;SUBSTITUTE(TEXT(CA7,"#,##0.00"),"-","△")&amp;"】"))</f>
        <v>【100.04】</v>
      </c>
      <c r="CB6" s="35">
        <f>IF(CB7="",NA(),CB7)</f>
        <v>221.93</v>
      </c>
      <c r="CC6" s="35">
        <f t="shared" ref="CC6:CK6" si="9">IF(CC7="",NA(),CC7)</f>
        <v>228.73</v>
      </c>
      <c r="CD6" s="35">
        <f t="shared" si="9"/>
        <v>238.32</v>
      </c>
      <c r="CE6" s="35">
        <f t="shared" si="9"/>
        <v>231.14</v>
      </c>
      <c r="CF6" s="35">
        <f t="shared" si="9"/>
        <v>166.73</v>
      </c>
      <c r="CG6" s="35">
        <f t="shared" si="9"/>
        <v>195.15</v>
      </c>
      <c r="CH6" s="35">
        <f t="shared" si="9"/>
        <v>182.55</v>
      </c>
      <c r="CI6" s="35">
        <f t="shared" si="9"/>
        <v>184.87</v>
      </c>
      <c r="CJ6" s="35">
        <f t="shared" si="9"/>
        <v>195.88</v>
      </c>
      <c r="CK6" s="35">
        <f t="shared" si="9"/>
        <v>193.1</v>
      </c>
      <c r="CL6" s="34" t="str">
        <f>IF(CL7="","",IF(CL7="-","【-】","【"&amp;SUBSTITUTE(TEXT(CL7,"#,##0.00"),"-","△")&amp;"】"))</f>
        <v>【137.82】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51.83</v>
      </c>
      <c r="CS6" s="35">
        <f t="shared" si="10"/>
        <v>50.27</v>
      </c>
      <c r="CT6" s="35">
        <f t="shared" si="10"/>
        <v>51.08</v>
      </c>
      <c r="CU6" s="35">
        <f t="shared" si="10"/>
        <v>49.75</v>
      </c>
      <c r="CV6" s="35">
        <f t="shared" si="10"/>
        <v>51.05</v>
      </c>
      <c r="CW6" s="34" t="str">
        <f>IF(CW7="","",IF(CW7="-","【-】","【"&amp;SUBSTITUTE(TEXT(CW7,"#,##0.00"),"-","△")&amp;"】"))</f>
        <v>【60.09】</v>
      </c>
      <c r="CX6" s="35">
        <f>IF(CX7="",NA(),CX7)</f>
        <v>89.9</v>
      </c>
      <c r="CY6" s="35">
        <f t="shared" ref="CY6:DG6" si="11">IF(CY7="",NA(),CY7)</f>
        <v>90.65</v>
      </c>
      <c r="CZ6" s="35">
        <f t="shared" si="11"/>
        <v>91.04</v>
      </c>
      <c r="DA6" s="35">
        <f t="shared" si="11"/>
        <v>92.32</v>
      </c>
      <c r="DB6" s="35">
        <f t="shared" si="11"/>
        <v>92.79</v>
      </c>
      <c r="DC6" s="35">
        <f t="shared" si="11"/>
        <v>88.67</v>
      </c>
      <c r="DD6" s="35">
        <f t="shared" si="11"/>
        <v>89.13</v>
      </c>
      <c r="DE6" s="35">
        <f t="shared" si="11"/>
        <v>88.59</v>
      </c>
      <c r="DF6" s="35">
        <f t="shared" si="11"/>
        <v>87.85</v>
      </c>
      <c r="DG6" s="35">
        <f t="shared" si="11"/>
        <v>87.52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5">
        <f t="shared" si="14"/>
        <v>0.32</v>
      </c>
      <c r="EJ6" s="35">
        <f t="shared" si="14"/>
        <v>0.17</v>
      </c>
      <c r="EK6" s="35">
        <f t="shared" si="14"/>
        <v>0.12</v>
      </c>
      <c r="EL6" s="35">
        <f t="shared" si="14"/>
        <v>0.11</v>
      </c>
      <c r="EM6" s="35">
        <f t="shared" si="14"/>
        <v>0.16</v>
      </c>
      <c r="EN6" s="35">
        <f t="shared" si="14"/>
        <v>0.19</v>
      </c>
      <c r="EO6" s="34" t="str">
        <f>IF(EO7="","",IF(EO7="-","【-】","【"&amp;SUBSTITUTE(TEXT(EO7,"#,##0.00"),"-","△")&amp;"】"))</f>
        <v>【0.27】</v>
      </c>
    </row>
    <row r="7" spans="1:145" s="36" customFormat="1">
      <c r="A7" s="28"/>
      <c r="B7" s="37">
        <v>2016</v>
      </c>
      <c r="C7" s="37">
        <v>343048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98.58</v>
      </c>
      <c r="Q7" s="38">
        <v>85.27</v>
      </c>
      <c r="R7" s="38">
        <v>2138</v>
      </c>
      <c r="S7" s="38">
        <v>29592</v>
      </c>
      <c r="T7" s="38">
        <v>13.79</v>
      </c>
      <c r="U7" s="38">
        <v>2145.9</v>
      </c>
      <c r="V7" s="38">
        <v>29215</v>
      </c>
      <c r="W7" s="38">
        <v>4.71</v>
      </c>
      <c r="X7" s="38">
        <v>6202.76</v>
      </c>
      <c r="Y7" s="38">
        <v>61.69</v>
      </c>
      <c r="Z7" s="38">
        <v>58.18</v>
      </c>
      <c r="AA7" s="38">
        <v>58</v>
      </c>
      <c r="AB7" s="38">
        <v>59.58</v>
      </c>
      <c r="AC7" s="38">
        <v>68.62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1440.32</v>
      </c>
      <c r="BG7" s="38">
        <v>1399.96</v>
      </c>
      <c r="BH7" s="38">
        <v>1370.33</v>
      </c>
      <c r="BI7" s="38">
        <v>1275.5899999999999</v>
      </c>
      <c r="BJ7" s="38">
        <v>1108.82</v>
      </c>
      <c r="BK7" s="38">
        <v>1252.8800000000001</v>
      </c>
      <c r="BL7" s="38">
        <v>1119.4100000000001</v>
      </c>
      <c r="BM7" s="38">
        <v>1067.74</v>
      </c>
      <c r="BN7" s="38">
        <v>1018.27</v>
      </c>
      <c r="BO7" s="38">
        <v>1120.55</v>
      </c>
      <c r="BP7" s="38">
        <v>728.3</v>
      </c>
      <c r="BQ7" s="38">
        <v>77.47</v>
      </c>
      <c r="BR7" s="38">
        <v>74.56</v>
      </c>
      <c r="BS7" s="38">
        <v>71.77</v>
      </c>
      <c r="BT7" s="38">
        <v>74.73</v>
      </c>
      <c r="BU7" s="38">
        <v>99.48</v>
      </c>
      <c r="BV7" s="38">
        <v>66.87</v>
      </c>
      <c r="BW7" s="38">
        <v>71.349999999999994</v>
      </c>
      <c r="BX7" s="38">
        <v>73.569999999999993</v>
      </c>
      <c r="BY7" s="38">
        <v>71.569999999999993</v>
      </c>
      <c r="BZ7" s="38">
        <v>73.28</v>
      </c>
      <c r="CA7" s="38">
        <v>100.04</v>
      </c>
      <c r="CB7" s="38">
        <v>221.93</v>
      </c>
      <c r="CC7" s="38">
        <v>228.73</v>
      </c>
      <c r="CD7" s="38">
        <v>238.32</v>
      </c>
      <c r="CE7" s="38">
        <v>231.14</v>
      </c>
      <c r="CF7" s="38">
        <v>166.73</v>
      </c>
      <c r="CG7" s="38">
        <v>195.15</v>
      </c>
      <c r="CH7" s="38">
        <v>182.55</v>
      </c>
      <c r="CI7" s="38">
        <v>184.87</v>
      </c>
      <c r="CJ7" s="38">
        <v>195.88</v>
      </c>
      <c r="CK7" s="38">
        <v>193.1</v>
      </c>
      <c r="CL7" s="38">
        <v>137.82</v>
      </c>
      <c r="CM7" s="38" t="s">
        <v>114</v>
      </c>
      <c r="CN7" s="38" t="s">
        <v>114</v>
      </c>
      <c r="CO7" s="38" t="s">
        <v>114</v>
      </c>
      <c r="CP7" s="38" t="s">
        <v>114</v>
      </c>
      <c r="CQ7" s="38" t="s">
        <v>114</v>
      </c>
      <c r="CR7" s="38">
        <v>51.83</v>
      </c>
      <c r="CS7" s="38">
        <v>50.27</v>
      </c>
      <c r="CT7" s="38">
        <v>51.08</v>
      </c>
      <c r="CU7" s="38">
        <v>49.75</v>
      </c>
      <c r="CV7" s="38">
        <v>51.05</v>
      </c>
      <c r="CW7" s="38">
        <v>60.09</v>
      </c>
      <c r="CX7" s="38">
        <v>89.9</v>
      </c>
      <c r="CY7" s="38">
        <v>90.65</v>
      </c>
      <c r="CZ7" s="38">
        <v>91.04</v>
      </c>
      <c r="DA7" s="38">
        <v>92.32</v>
      </c>
      <c r="DB7" s="38">
        <v>92.79</v>
      </c>
      <c r="DC7" s="38">
        <v>88.67</v>
      </c>
      <c r="DD7" s="38">
        <v>89.13</v>
      </c>
      <c r="DE7" s="38">
        <v>88.59</v>
      </c>
      <c r="DF7" s="38">
        <v>87.85</v>
      </c>
      <c r="DG7" s="38">
        <v>87.52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0.32</v>
      </c>
      <c r="EJ7" s="38">
        <v>0.17</v>
      </c>
      <c r="EK7" s="38">
        <v>0.12</v>
      </c>
      <c r="EL7" s="38">
        <v>0.11</v>
      </c>
      <c r="EM7" s="38">
        <v>0.16</v>
      </c>
      <c r="EN7" s="38">
        <v>0.19</v>
      </c>
      <c r="EO7" s="38">
        <v>0.27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cp:lastPrinted>2018-02-26T02:46:20Z</cp:lastPrinted>
  <dcterms:created xsi:type="dcterms:W3CDTF">2017-12-25T02:11:54Z</dcterms:created>
  <dcterms:modified xsi:type="dcterms:W3CDTF">2018-02-26T02:48:00Z</dcterms:modified>
  <cp:category/>
</cp:coreProperties>
</file>