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E85" i="4"/>
  <c r="BB10" i="4"/>
  <c r="AT10" i="4"/>
  <c r="AL10" i="4"/>
  <c r="I10" i="4"/>
  <c r="B10" i="4"/>
  <c r="BB8" i="4"/>
  <c r="AT8" i="4"/>
  <c r="AL8" i="4"/>
  <c r="W8" i="4"/>
  <c r="P8" i="4"/>
  <c r="I8" i="4"/>
  <c r="B6"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<sst xmlns="http://schemas.openxmlformats.org/spreadsheetml/2006/main" count="237" uniqueCount="124">
  <si>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</si>
  <si>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</si>
  <si>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</si>
  <si>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</si>
  <si>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</si>
  <si>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</si>
  <si>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</si>
  <si>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</si>
  <si>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</si>
  <si>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</si>
  <si>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</si>
  <si>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</si>
  <si>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</si>
  <si>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</si>
  <si>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</si>
  <si>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</si>
  <si>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</si>
  <si>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</si>
  <si>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</si>
  <si>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</si>
  <si>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</si>
  <si>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</si>
  <si>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</si>
  <si>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</si>
  <si>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</si>
  <si>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</si>
  <si>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</si>
  <si>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</si>
  <si>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</si>
  <si>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</si>
  <si>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</si>
  <si>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</si>
  <si>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</si>
  <si>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</si>
  <si>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</si>
  <si>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</si>
  <si>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</si>
  <si>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</si>
  <si>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</si>
  <si>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</si>
  <si>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</si>
  <si>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</si>
  <si>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</si>
  <si>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</si>
  <si>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</si>
  <si>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</si>
  <si>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</si>
  <si>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</si>
  <si>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</si>
  <si>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</si>
  <si>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</si>
  <si>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</si>
  <si>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</si>
  <si>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</si>
  <si>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</si>
  <si>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</si>
  <si>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</si>
  <si>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</si>
  <si>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</si>
  <si>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</si>
  <si>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</si>
  <si>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</si>
  <si>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</si>
  <si>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</si>
  <si>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</si>
  <si>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</si>
  <si>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</si>
  <si>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</si>
  <si>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</si>
  <si>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</si>
  <si>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</si>
  <si>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</si>
  <si>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</si>
  <si>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</si>
  <si>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</si>
  <si>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</si>
  <si>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</si>
  <si>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</si>
  <si>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</si>
  <si>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</si>
  <si>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</si>
  <si>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</si>
  <si>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</si>
  <si>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</si>
  <si>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</si>
  <si>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</si>
  <si>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</si>
  <si>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</si>
  <si>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</si>
  <si>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</si>
  <si>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</si>
  <si>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</si>
  <si>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</si>
  <si>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</si>
  <si>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</si>
  <si>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</si>
  <si>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</si>
  <si>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</si>
  <si>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</si>
  <si>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</si>
  <si>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</si>
  <si>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</si>
  <si>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</si>
  <si>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</si>
  <si>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</si>
  <si>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</si>
  <si>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</si>
  <si>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</si>
  <si>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安芸太田町</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</si>
  <si>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</si>
  <si>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</si>
  <si>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</si>
  <si>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</si>
  <si>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</si>
  <si>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</si>
  <si>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</si>
  <si>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</si>
  <si>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</si>
  <si>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</si>
  <si>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</si>
  <si>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収益的収支比率…類似団体平均値と比較して低い数値である。地方債償還金の減少や維持管理費の節減に取組んだ結果、総費用は抑えられたが料金収入の減小により収支比率の低下となった。安定経営を目指し、料金改定やさらなる維持管理費の縮減を行う必要がある。
④企業債残高対事業規模比率…類似団体平均値と比較して低い数値である。平成30年度から老朽管の更新事業のため新規借入が発生し地方債残高は増加する見込みである。
⑤料金回収率…類似団体平均値より若干低い数値となっている。年々微弱ながら上昇傾向ではあるが、料金改定等を行い経営改善を行う必要がある。
⑥給水原価…類似団体より若干高い数値となっている。維持管理費等総費用の節減により微弱ながら年々改善しているが今後もさらなる経費の節減に努める。
⑦施設利用料…類似団体より若干高い数値となり、微弱ながら改善したが、今後の人口減少による使用水量の減少による利用率のさらなる低下が予想される。
⑧有収率…類似団体より低い数値である。漏水調査の計画的な実施により、有収率の向上を図る。</t>
    <rPh sb="1" eb="4">
      <t>シュウエキテキ</t>
    </rPh>
    <rPh sb="4" eb="6">
      <t>シュウシ</t>
    </rPh>
    <rPh sb="6" eb="8">
      <t>ヒリツ</t>
    </rPh>
    <rPh sb="9" eb="11">
      <t>ルイジ</t>
    </rPh>
    <rPh sb="11" eb="13">
      <t>ダンタイ</t>
    </rPh>
    <rPh sb="13" eb="16">
      <t>ヘイキンチ</t>
    </rPh>
    <rPh sb="17" eb="19">
      <t>ヒカク</t>
    </rPh>
    <rPh sb="21" eb="22">
      <t>ヒク</t>
    </rPh>
    <rPh sb="23" eb="25">
      <t>スウチ</t>
    </rPh>
    <rPh sb="29" eb="32">
      <t>チホウサイ</t>
    </rPh>
    <rPh sb="32" eb="35">
      <t>ショウカンキン</t>
    </rPh>
    <rPh sb="36" eb="38">
      <t>ゲンショウ</t>
    </rPh>
    <rPh sb="39" eb="41">
      <t>イジ</t>
    </rPh>
    <rPh sb="41" eb="44">
      <t>カンリヒ</t>
    </rPh>
    <rPh sb="45" eb="47">
      <t>セツゲン</t>
    </rPh>
    <rPh sb="48" eb="50">
      <t>トリク</t>
    </rPh>
    <rPh sb="52" eb="54">
      <t>ケッカ</t>
    </rPh>
    <rPh sb="55" eb="58">
      <t>ソウヒヨウ</t>
    </rPh>
    <rPh sb="59" eb="60">
      <t>オサ</t>
    </rPh>
    <rPh sb="65" eb="67">
      <t>リョウキン</t>
    </rPh>
    <rPh sb="67" eb="69">
      <t>シュウニュウ</t>
    </rPh>
    <rPh sb="70" eb="71">
      <t>ゲン</t>
    </rPh>
    <rPh sb="71" eb="72">
      <t>ショウ</t>
    </rPh>
    <rPh sb="75" eb="77">
      <t>シュウシ</t>
    </rPh>
    <rPh sb="77" eb="79">
      <t>ヒリツ</t>
    </rPh>
    <rPh sb="80" eb="82">
      <t>テイカ</t>
    </rPh>
    <rPh sb="87" eb="89">
      <t>アンテイ</t>
    </rPh>
    <rPh sb="89" eb="91">
      <t>ケイエイ</t>
    </rPh>
    <rPh sb="92" eb="94">
      <t>メザ</t>
    </rPh>
    <rPh sb="96" eb="98">
      <t>リョウキン</t>
    </rPh>
    <rPh sb="98" eb="100">
      <t>カイテイ</t>
    </rPh>
    <rPh sb="105" eb="107">
      <t>イジ</t>
    </rPh>
    <rPh sb="107" eb="110">
      <t>カンリヒ</t>
    </rPh>
    <rPh sb="111" eb="113">
      <t>シュクゲン</t>
    </rPh>
    <rPh sb="114" eb="115">
      <t>オコナ</t>
    </rPh>
    <rPh sb="116" eb="118">
      <t>ヒツヨウ</t>
    </rPh>
    <rPh sb="124" eb="126">
      <t>キギョウ</t>
    </rPh>
    <rPh sb="126" eb="127">
      <t>サイ</t>
    </rPh>
    <rPh sb="127" eb="129">
      <t>ザンダカ</t>
    </rPh>
    <rPh sb="129" eb="130">
      <t>タイ</t>
    </rPh>
    <rPh sb="130" eb="132">
      <t>ジギョウ</t>
    </rPh>
    <rPh sb="132" eb="134">
      <t>キボ</t>
    </rPh>
    <rPh sb="134" eb="136">
      <t>ヒリツ</t>
    </rPh>
    <rPh sb="137" eb="139">
      <t>ルイジ</t>
    </rPh>
    <rPh sb="139" eb="141">
      <t>ダンタイ</t>
    </rPh>
    <rPh sb="141" eb="144">
      <t>ヘイキンチ</t>
    </rPh>
    <rPh sb="145" eb="147">
      <t>ヒカク</t>
    </rPh>
    <rPh sb="149" eb="150">
      <t>ヒク</t>
    </rPh>
    <rPh sb="151" eb="153">
      <t>スウチ</t>
    </rPh>
    <rPh sb="157" eb="159">
      <t>ヘイセイ</t>
    </rPh>
    <rPh sb="161" eb="163">
      <t>ネンド</t>
    </rPh>
    <rPh sb="165" eb="167">
      <t>ロウキュウ</t>
    </rPh>
    <rPh sb="167" eb="168">
      <t>カン</t>
    </rPh>
    <rPh sb="169" eb="171">
      <t>コウシン</t>
    </rPh>
    <rPh sb="171" eb="173">
      <t>ジギョウ</t>
    </rPh>
    <rPh sb="176" eb="178">
      <t>シンキ</t>
    </rPh>
    <rPh sb="178" eb="180">
      <t>カリイレ</t>
    </rPh>
    <rPh sb="181" eb="183">
      <t>ハッセイ</t>
    </rPh>
    <rPh sb="184" eb="187">
      <t>チホウサイ</t>
    </rPh>
    <rPh sb="187" eb="189">
      <t>ザンダカ</t>
    </rPh>
    <rPh sb="190" eb="192">
      <t>ゾウカ</t>
    </rPh>
    <rPh sb="194" eb="196">
      <t>ミコ</t>
    </rPh>
    <rPh sb="203" eb="205">
      <t>リョウキン</t>
    </rPh>
    <rPh sb="205" eb="207">
      <t>カイシュウ</t>
    </rPh>
    <rPh sb="207" eb="208">
      <t>リツ</t>
    </rPh>
    <rPh sb="209" eb="211">
      <t>ルイジ</t>
    </rPh>
    <rPh sb="211" eb="213">
      <t>ダンタイ</t>
    </rPh>
    <rPh sb="213" eb="216">
      <t>ヘイキンチ</t>
    </rPh>
    <rPh sb="218" eb="220">
      <t>ジャッカン</t>
    </rPh>
    <rPh sb="220" eb="221">
      <t>ヒク</t>
    </rPh>
    <rPh sb="222" eb="224">
      <t>スウチ</t>
    </rPh>
    <rPh sb="231" eb="233">
      <t>ネンネン</t>
    </rPh>
    <rPh sb="233" eb="235">
      <t>ビジャク</t>
    </rPh>
    <rPh sb="238" eb="240">
      <t>ジョウショウ</t>
    </rPh>
    <rPh sb="240" eb="242">
      <t>ケイコウ</t>
    </rPh>
    <rPh sb="248" eb="250">
      <t>リョウキン</t>
    </rPh>
    <rPh sb="250" eb="252">
      <t>カイテイ</t>
    </rPh>
    <rPh sb="252" eb="253">
      <t>トウ</t>
    </rPh>
    <rPh sb="254" eb="255">
      <t>オコナ</t>
    </rPh>
    <rPh sb="271" eb="273">
      <t>キュウスイ</t>
    </rPh>
    <rPh sb="273" eb="275">
      <t>ゲンカ</t>
    </rPh>
    <rPh sb="276" eb="278">
      <t>ルイジ</t>
    </rPh>
    <rPh sb="278" eb="280">
      <t>ダンタイ</t>
    </rPh>
    <rPh sb="282" eb="284">
      <t>ジャッカン</t>
    </rPh>
    <rPh sb="284" eb="285">
      <t>タカ</t>
    </rPh>
    <rPh sb="286" eb="288">
      <t>スウチ</t>
    </rPh>
    <rPh sb="295" eb="297">
      <t>イジ</t>
    </rPh>
    <rPh sb="297" eb="300">
      <t>カンリヒ</t>
    </rPh>
    <rPh sb="300" eb="301">
      <t>トウ</t>
    </rPh>
    <rPh sb="301" eb="304">
      <t>ソウヒヨウ</t>
    </rPh>
    <rPh sb="305" eb="307">
      <t>セツゲン</t>
    </rPh>
    <rPh sb="310" eb="312">
      <t>ビジャク</t>
    </rPh>
    <rPh sb="315" eb="317">
      <t>ネンネン</t>
    </rPh>
    <rPh sb="317" eb="319">
      <t>カイゼン</t>
    </rPh>
    <rPh sb="324" eb="326">
      <t>コンゴ</t>
    </rPh>
    <rPh sb="331" eb="333">
      <t>ケイヒ</t>
    </rPh>
    <rPh sb="334" eb="336">
      <t>セツゲン</t>
    </rPh>
    <rPh sb="337" eb="338">
      <t>ツト</t>
    </rPh>
    <rPh sb="343" eb="345">
      <t>シセツ</t>
    </rPh>
    <rPh sb="345" eb="348">
      <t>リヨウリョウ</t>
    </rPh>
    <rPh sb="349" eb="351">
      <t>ルイジ</t>
    </rPh>
    <rPh sb="351" eb="353">
      <t>ダンタイ</t>
    </rPh>
    <rPh sb="355" eb="357">
      <t>ジャッカン</t>
    </rPh>
    <rPh sb="357" eb="358">
      <t>タカ</t>
    </rPh>
    <rPh sb="359" eb="361">
      <t>スウチ</t>
    </rPh>
    <rPh sb="365" eb="367">
      <t>ビジャク</t>
    </rPh>
    <rPh sb="370" eb="372">
      <t>カイゼン</t>
    </rPh>
    <rPh sb="376" eb="378">
      <t>コンゴ</t>
    </rPh>
    <rPh sb="379" eb="381">
      <t>ジンコウ</t>
    </rPh>
    <rPh sb="381" eb="383">
      <t>ゲンショウ</t>
    </rPh>
    <rPh sb="386" eb="388">
      <t>シヨウ</t>
    </rPh>
    <rPh sb="388" eb="390">
      <t>スイリョウ</t>
    </rPh>
    <rPh sb="391" eb="393">
      <t>ゲンショウ</t>
    </rPh>
    <rPh sb="396" eb="399">
      <t>リヨウリツ</t>
    </rPh>
    <rPh sb="404" eb="406">
      <t>テイカ</t>
    </rPh>
    <rPh sb="407" eb="409">
      <t>ヨソウ</t>
    </rPh>
    <rPh sb="415" eb="417">
      <t>ユウシュウ</t>
    </rPh>
    <rPh sb="417" eb="418">
      <t>リツ</t>
    </rPh>
    <rPh sb="419" eb="421">
      <t>ルイジ</t>
    </rPh>
    <rPh sb="421" eb="423">
      <t>ダンタイ</t>
    </rPh>
    <rPh sb="425" eb="426">
      <t>ヒク</t>
    </rPh>
    <rPh sb="427" eb="429">
      <t>スウチ</t>
    </rPh>
    <rPh sb="433" eb="435">
      <t>ロウスイ</t>
    </rPh>
    <rPh sb="435" eb="437">
      <t>チョウサ</t>
    </rPh>
    <rPh sb="438" eb="441">
      <t>ケイカクテキ</t>
    </rPh>
    <rPh sb="442" eb="444">
      <t>ジッシ</t>
    </rPh>
    <rPh sb="448" eb="450">
      <t>ユウシュウ</t>
    </rPh>
    <rPh sb="450" eb="451">
      <t>リツ</t>
    </rPh>
    <rPh sb="452" eb="454">
      <t>コウジョウ</t>
    </rPh>
    <rPh sb="455" eb="456">
      <t>ハカ</t>
    </rPh>
    <phoneticPr fontId="4"/>
  </si>
  <si>
    <t>　耐用年数を経過した施設・管路が多い。平成29年度で更新計画を策定し、平成30年度において老朽化した管路の更新事業を実施予定である。
　また漏水調査を行い、安定供給を図る。</t>
    <rPh sb="1" eb="3">
      <t>タイヨウ</t>
    </rPh>
    <rPh sb="3" eb="5">
      <t>ネンスウ</t>
    </rPh>
    <rPh sb="6" eb="8">
      <t>ケイカ</t>
    </rPh>
    <rPh sb="10" eb="12">
      <t>シセツ</t>
    </rPh>
    <rPh sb="13" eb="15">
      <t>カンロ</t>
    </rPh>
    <rPh sb="16" eb="17">
      <t>オオ</t>
    </rPh>
    <rPh sb="19" eb="21">
      <t>ヘイセイ</t>
    </rPh>
    <rPh sb="23" eb="25">
      <t>ネンド</t>
    </rPh>
    <rPh sb="26" eb="28">
      <t>コウシン</t>
    </rPh>
    <rPh sb="28" eb="30">
      <t>ケイカク</t>
    </rPh>
    <rPh sb="31" eb="33">
      <t>サクテイ</t>
    </rPh>
    <rPh sb="35" eb="37">
      <t>ヘイセイ</t>
    </rPh>
    <rPh sb="39" eb="40">
      <t>ネン</t>
    </rPh>
    <rPh sb="40" eb="41">
      <t>ド</t>
    </rPh>
    <rPh sb="45" eb="48">
      <t>ロウキュウカ</t>
    </rPh>
    <rPh sb="50" eb="52">
      <t>カンロ</t>
    </rPh>
    <rPh sb="53" eb="55">
      <t>コウシン</t>
    </rPh>
    <rPh sb="55" eb="57">
      <t>ジギョウ</t>
    </rPh>
    <rPh sb="58" eb="60">
      <t>ジッシ</t>
    </rPh>
    <rPh sb="60" eb="62">
      <t>ヨテイ</t>
    </rPh>
    <rPh sb="70" eb="72">
      <t>ロウスイ</t>
    </rPh>
    <rPh sb="72" eb="74">
      <t>チョウサ</t>
    </rPh>
    <rPh sb="75" eb="76">
      <t>オコナ</t>
    </rPh>
    <rPh sb="78" eb="80">
      <t>アンテイ</t>
    </rPh>
    <rPh sb="80" eb="82">
      <t>キョウキュウ</t>
    </rPh>
    <rPh sb="83" eb="84">
      <t>ハカ</t>
    </rPh>
    <phoneticPr fontId="4"/>
  </si>
  <si>
    <t>　計画的に老朽管路及び施設の更新を行いながら、維持管理費用等の削減に取り組んでいく。
　また水道料金の収納率の向上に向けて取組み、料金改定の検討も含め経営改善、安定経営を目指す。</t>
    <rPh sb="1" eb="4">
      <t>ケイカクテキ</t>
    </rPh>
    <rPh sb="5" eb="7">
      <t>ロウキュウ</t>
    </rPh>
    <rPh sb="7" eb="9">
      <t>カンロ</t>
    </rPh>
    <rPh sb="9" eb="10">
      <t>オヨ</t>
    </rPh>
    <rPh sb="11" eb="13">
      <t>シセツ</t>
    </rPh>
    <rPh sb="14" eb="16">
      <t>コウシン</t>
    </rPh>
    <rPh sb="17" eb="18">
      <t>オコナ</t>
    </rPh>
    <rPh sb="23" eb="25">
      <t>イジ</t>
    </rPh>
    <rPh sb="25" eb="27">
      <t>カンリ</t>
    </rPh>
    <rPh sb="27" eb="29">
      <t>ヒヨウ</t>
    </rPh>
    <rPh sb="29" eb="30">
      <t>トウ</t>
    </rPh>
    <rPh sb="31" eb="33">
      <t>サクゲン</t>
    </rPh>
    <rPh sb="34" eb="35">
      <t>ト</t>
    </rPh>
    <rPh sb="36" eb="37">
      <t>ク</t>
    </rPh>
    <rPh sb="46" eb="48">
      <t>スイドウ</t>
    </rPh>
    <rPh sb="48" eb="50">
      <t>リョウキン</t>
    </rPh>
    <rPh sb="51" eb="53">
      <t>シュウノウ</t>
    </rPh>
    <rPh sb="53" eb="54">
      <t>リツ</t>
    </rPh>
    <rPh sb="55" eb="57">
      <t>コウジョウ</t>
    </rPh>
    <rPh sb="58" eb="59">
      <t>ム</t>
    </rPh>
    <rPh sb="61" eb="63">
      <t>トリク</t>
    </rPh>
    <rPh sb="65" eb="67">
      <t>リョウキン</t>
    </rPh>
    <rPh sb="67" eb="69">
      <t>カイテイ</t>
    </rPh>
    <rPh sb="70" eb="72">
      <t>ケントウ</t>
    </rPh>
    <rPh sb="73" eb="74">
      <t>フク</t>
    </rPh>
    <rPh sb="75" eb="77">
      <t>ケイエイ</t>
    </rPh>
    <rPh sb="77" eb="79">
      <t>カイゼン</t>
    </rPh>
    <rPh sb="80" eb="82">
      <t>アンテイ</t>
    </rPh>
    <rPh sb="82" eb="84">
      <t>ケイエイ</t>
    </rPh>
    <rPh sb="85" eb="87">
      <t>メザ</t>
    </rPh>
    <phoneticPr fontId="4"/>
  </si>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</sst>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5104384"/>
        <c:axId val="12249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0.8</c:v>
                </c:pt>
                <c:pt idx="2">
                  <c:v>0.69</c:v>
                </c:pt>
                <c:pt idx="3">
                  <c:v>0.65</c:v>
                </c:pt>
                <c:pt idx="4">
                  <c:v>0.53</c:v>
                </c:pt>
              </c:numCache>
            </c:numRef>
          </c:val>
          <c:smooth val="0"/>
        </c:ser>
        <c:dLbls>
          <c:showLegendKey val="0"/>
          <c:showVal val="0"/>
          <c:showCatName val="0"/>
          <c:showSerName val="0"/>
          <c:showPercent val="0"/>
          <c:showBubbleSize val="0"/>
        </c:dLbls>
        <c:marker val="1"/>
        <c:smooth val="0"/>
        <c:axId val="115104384"/>
        <c:axId val="122491648"/>
      </c:lineChart>
      <c:dateAx>
        <c:axId val="115104384"/>
        <c:scaling>
          <c:orientation val="minMax"/>
        </c:scaling>
        <c:delete val="1"/>
        <c:axPos val="b"/>
        <c:numFmt formatCode="ge" sourceLinked="1"/>
        <c:majorTickMark val="none"/>
        <c:minorTickMark val="none"/>
        <c:tickLblPos val="none"/>
        <c:crossAx val="122491648"/>
        <c:crosses val="autoZero"/>
        <c:auto val="1"/>
        <c:lblOffset val="100"/>
        <c:baseTimeUnit val="years"/>
      </c:dateAx>
      <c:valAx>
        <c:axId val="12249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10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76.83</c:v>
                </c:pt>
                <c:pt idx="1">
                  <c:v>67.12</c:v>
                </c:pt>
                <c:pt idx="2">
                  <c:v>66.55</c:v>
                </c:pt>
                <c:pt idx="3">
                  <c:v>56.04</c:v>
                </c:pt>
                <c:pt idx="4">
                  <c:v>62.97</c:v>
                </c:pt>
              </c:numCache>
            </c:numRef>
          </c:val>
        </c:ser>
        <c:dLbls>
          <c:showLegendKey val="0"/>
          <c:showVal val="0"/>
          <c:showCatName val="0"/>
          <c:showSerName val="0"/>
          <c:showPercent val="0"/>
          <c:showBubbleSize val="0"/>
        </c:dLbls>
        <c:gapWidth val="150"/>
        <c:axId val="115071616"/>
        <c:axId val="11507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60.66</c:v>
                </c:pt>
                <c:pt idx="1">
                  <c:v>57.55</c:v>
                </c:pt>
                <c:pt idx="2">
                  <c:v>57.43</c:v>
                </c:pt>
                <c:pt idx="3">
                  <c:v>57.29</c:v>
                </c:pt>
                <c:pt idx="4">
                  <c:v>55.9</c:v>
                </c:pt>
              </c:numCache>
            </c:numRef>
          </c:val>
          <c:smooth val="0"/>
        </c:ser>
        <c:dLbls>
          <c:showLegendKey val="0"/>
          <c:showVal val="0"/>
          <c:showCatName val="0"/>
          <c:showSerName val="0"/>
          <c:showPercent val="0"/>
          <c:showBubbleSize val="0"/>
        </c:dLbls>
        <c:marker val="1"/>
        <c:smooth val="0"/>
        <c:axId val="115071616"/>
        <c:axId val="115077888"/>
      </c:lineChart>
      <c:dateAx>
        <c:axId val="115071616"/>
        <c:scaling>
          <c:orientation val="minMax"/>
        </c:scaling>
        <c:delete val="1"/>
        <c:axPos val="b"/>
        <c:numFmt formatCode="ge" sourceLinked="1"/>
        <c:majorTickMark val="none"/>
        <c:minorTickMark val="none"/>
        <c:tickLblPos val="none"/>
        <c:crossAx val="115077888"/>
        <c:crosses val="autoZero"/>
        <c:auto val="1"/>
        <c:lblOffset val="100"/>
        <c:baseTimeUnit val="years"/>
      </c:dateAx>
      <c:valAx>
        <c:axId val="11507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07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56.93</c:v>
                </c:pt>
                <c:pt idx="1">
                  <c:v>63.32</c:v>
                </c:pt>
                <c:pt idx="2">
                  <c:v>60.85</c:v>
                </c:pt>
                <c:pt idx="3">
                  <c:v>70.23</c:v>
                </c:pt>
                <c:pt idx="4">
                  <c:v>67.37</c:v>
                </c:pt>
              </c:numCache>
            </c:numRef>
          </c:val>
        </c:ser>
        <c:dLbls>
          <c:showLegendKey val="0"/>
          <c:showVal val="0"/>
          <c:showCatName val="0"/>
          <c:showSerName val="0"/>
          <c:showPercent val="0"/>
          <c:showBubbleSize val="0"/>
        </c:dLbls>
        <c:gapWidth val="150"/>
        <c:axId val="115394816"/>
        <c:axId val="11548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77.319999999999993</c:v>
                </c:pt>
                <c:pt idx="1">
                  <c:v>74.14</c:v>
                </c:pt>
                <c:pt idx="2">
                  <c:v>73.83</c:v>
                </c:pt>
                <c:pt idx="3">
                  <c:v>73.69</c:v>
                </c:pt>
                <c:pt idx="4">
                  <c:v>73.28</c:v>
                </c:pt>
              </c:numCache>
            </c:numRef>
          </c:val>
          <c:smooth val="0"/>
        </c:ser>
        <c:dLbls>
          <c:showLegendKey val="0"/>
          <c:showVal val="0"/>
          <c:showCatName val="0"/>
          <c:showSerName val="0"/>
          <c:showPercent val="0"/>
          <c:showBubbleSize val="0"/>
        </c:dLbls>
        <c:marker val="1"/>
        <c:smooth val="0"/>
        <c:axId val="115394816"/>
        <c:axId val="115487104"/>
      </c:lineChart>
      <c:dateAx>
        <c:axId val="115394816"/>
        <c:scaling>
          <c:orientation val="minMax"/>
        </c:scaling>
        <c:delete val="1"/>
        <c:axPos val="b"/>
        <c:numFmt formatCode="ge" sourceLinked="1"/>
        <c:majorTickMark val="none"/>
        <c:minorTickMark val="none"/>
        <c:tickLblPos val="none"/>
        <c:crossAx val="115487104"/>
        <c:crosses val="autoZero"/>
        <c:auto val="1"/>
        <c:lblOffset val="100"/>
        <c:baseTimeUnit val="years"/>
      </c:dateAx>
      <c:valAx>
        <c:axId val="11548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39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47.45</c:v>
                </c:pt>
                <c:pt idx="1">
                  <c:v>67.19</c:v>
                </c:pt>
                <c:pt idx="2">
                  <c:v>67.59</c:v>
                </c:pt>
                <c:pt idx="3">
                  <c:v>71.39</c:v>
                </c:pt>
                <c:pt idx="4">
                  <c:v>56.92</c:v>
                </c:pt>
              </c:numCache>
            </c:numRef>
          </c:val>
        </c:ser>
        <c:dLbls>
          <c:showLegendKey val="0"/>
          <c:showVal val="0"/>
          <c:showCatName val="0"/>
          <c:showSerName val="0"/>
          <c:showPercent val="0"/>
          <c:showBubbleSize val="0"/>
        </c:dLbls>
        <c:gapWidth val="150"/>
        <c:axId val="122501376"/>
        <c:axId val="12250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73.63</c:v>
                </c:pt>
                <c:pt idx="1">
                  <c:v>76.09</c:v>
                </c:pt>
                <c:pt idx="2">
                  <c:v>75.87</c:v>
                </c:pt>
                <c:pt idx="3">
                  <c:v>76.27</c:v>
                </c:pt>
                <c:pt idx="4">
                  <c:v>77.56</c:v>
                </c:pt>
              </c:numCache>
            </c:numRef>
          </c:val>
          <c:smooth val="0"/>
        </c:ser>
        <c:dLbls>
          <c:showLegendKey val="0"/>
          <c:showVal val="0"/>
          <c:showCatName val="0"/>
          <c:showSerName val="0"/>
          <c:showPercent val="0"/>
          <c:showBubbleSize val="0"/>
        </c:dLbls>
        <c:marker val="1"/>
        <c:smooth val="0"/>
        <c:axId val="122501376"/>
        <c:axId val="122503552"/>
      </c:lineChart>
      <c:dateAx>
        <c:axId val="122501376"/>
        <c:scaling>
          <c:orientation val="minMax"/>
        </c:scaling>
        <c:delete val="1"/>
        <c:axPos val="b"/>
        <c:numFmt formatCode="ge" sourceLinked="1"/>
        <c:majorTickMark val="none"/>
        <c:minorTickMark val="none"/>
        <c:tickLblPos val="none"/>
        <c:crossAx val="122503552"/>
        <c:crosses val="autoZero"/>
        <c:auto val="1"/>
        <c:lblOffset val="100"/>
        <c:baseTimeUnit val="years"/>
      </c:dateAx>
      <c:valAx>
        <c:axId val="12250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50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521472"/>
        <c:axId val="12252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521472"/>
        <c:axId val="122523648"/>
      </c:lineChart>
      <c:dateAx>
        <c:axId val="122521472"/>
        <c:scaling>
          <c:orientation val="minMax"/>
        </c:scaling>
        <c:delete val="1"/>
        <c:axPos val="b"/>
        <c:numFmt formatCode="ge" sourceLinked="1"/>
        <c:majorTickMark val="none"/>
        <c:minorTickMark val="none"/>
        <c:tickLblPos val="none"/>
        <c:crossAx val="122523648"/>
        <c:crosses val="autoZero"/>
        <c:auto val="1"/>
        <c:lblOffset val="100"/>
        <c:baseTimeUnit val="years"/>
      </c:dateAx>
      <c:valAx>
        <c:axId val="12252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52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549760"/>
        <c:axId val="12255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549760"/>
        <c:axId val="122551680"/>
      </c:lineChart>
      <c:dateAx>
        <c:axId val="122549760"/>
        <c:scaling>
          <c:orientation val="minMax"/>
        </c:scaling>
        <c:delete val="1"/>
        <c:axPos val="b"/>
        <c:numFmt formatCode="ge" sourceLinked="1"/>
        <c:majorTickMark val="none"/>
        <c:minorTickMark val="none"/>
        <c:tickLblPos val="none"/>
        <c:crossAx val="122551680"/>
        <c:crosses val="autoZero"/>
        <c:auto val="1"/>
        <c:lblOffset val="100"/>
        <c:baseTimeUnit val="years"/>
      </c:dateAx>
      <c:valAx>
        <c:axId val="12255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54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9930240"/>
        <c:axId val="13994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9930240"/>
        <c:axId val="139948800"/>
      </c:lineChart>
      <c:dateAx>
        <c:axId val="139930240"/>
        <c:scaling>
          <c:orientation val="minMax"/>
        </c:scaling>
        <c:delete val="1"/>
        <c:axPos val="b"/>
        <c:numFmt formatCode="ge" sourceLinked="1"/>
        <c:majorTickMark val="none"/>
        <c:minorTickMark val="none"/>
        <c:tickLblPos val="none"/>
        <c:crossAx val="139948800"/>
        <c:crosses val="autoZero"/>
        <c:auto val="1"/>
        <c:lblOffset val="100"/>
        <c:baseTimeUnit val="years"/>
      </c:dateAx>
      <c:valAx>
        <c:axId val="13994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93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9979392"/>
        <c:axId val="14011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9979392"/>
        <c:axId val="140116736"/>
      </c:lineChart>
      <c:dateAx>
        <c:axId val="139979392"/>
        <c:scaling>
          <c:orientation val="minMax"/>
        </c:scaling>
        <c:delete val="1"/>
        <c:axPos val="b"/>
        <c:numFmt formatCode="ge" sourceLinked="1"/>
        <c:majorTickMark val="none"/>
        <c:minorTickMark val="none"/>
        <c:tickLblPos val="none"/>
        <c:crossAx val="140116736"/>
        <c:crosses val="autoZero"/>
        <c:auto val="1"/>
        <c:lblOffset val="100"/>
        <c:baseTimeUnit val="years"/>
      </c:dateAx>
      <c:valAx>
        <c:axId val="14011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97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1302.52</c:v>
                </c:pt>
                <c:pt idx="1">
                  <c:v>1191.9000000000001</c:v>
                </c:pt>
                <c:pt idx="2">
                  <c:v>1065.8599999999999</c:v>
                </c:pt>
                <c:pt idx="3">
                  <c:v>973.49</c:v>
                </c:pt>
                <c:pt idx="4">
                  <c:v>895.04</c:v>
                </c:pt>
              </c:numCache>
            </c:numRef>
          </c:val>
        </c:ser>
        <c:dLbls>
          <c:showLegendKey val="0"/>
          <c:showVal val="0"/>
          <c:showCatName val="0"/>
          <c:showSerName val="0"/>
          <c:showPercent val="0"/>
          <c:showBubbleSize val="0"/>
        </c:dLbls>
        <c:gapWidth val="150"/>
        <c:axId val="140138752"/>
        <c:axId val="14014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1158.82</c:v>
                </c:pt>
                <c:pt idx="1">
                  <c:v>1113.76</c:v>
                </c:pt>
                <c:pt idx="2">
                  <c:v>1125.69</c:v>
                </c:pt>
                <c:pt idx="3">
                  <c:v>1134.67</c:v>
                </c:pt>
                <c:pt idx="4">
                  <c:v>1144.79</c:v>
                </c:pt>
              </c:numCache>
            </c:numRef>
          </c:val>
          <c:smooth val="0"/>
        </c:ser>
        <c:dLbls>
          <c:showLegendKey val="0"/>
          <c:showVal val="0"/>
          <c:showCatName val="0"/>
          <c:showSerName val="0"/>
          <c:showPercent val="0"/>
          <c:showBubbleSize val="0"/>
        </c:dLbls>
        <c:marker val="1"/>
        <c:smooth val="0"/>
        <c:axId val="140138752"/>
        <c:axId val="140145024"/>
      </c:lineChart>
      <c:dateAx>
        <c:axId val="140138752"/>
        <c:scaling>
          <c:orientation val="minMax"/>
        </c:scaling>
        <c:delete val="1"/>
        <c:axPos val="b"/>
        <c:numFmt formatCode="ge" sourceLinked="1"/>
        <c:majorTickMark val="none"/>
        <c:minorTickMark val="none"/>
        <c:tickLblPos val="none"/>
        <c:crossAx val="140145024"/>
        <c:crosses val="autoZero"/>
        <c:auto val="1"/>
        <c:lblOffset val="100"/>
        <c:baseTimeUnit val="years"/>
      </c:dateAx>
      <c:valAx>
        <c:axId val="14014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13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41.73</c:v>
                </c:pt>
                <c:pt idx="1">
                  <c:v>38.729999999999997</c:v>
                </c:pt>
                <c:pt idx="2">
                  <c:v>42.03</c:v>
                </c:pt>
                <c:pt idx="3">
                  <c:v>45.44</c:v>
                </c:pt>
                <c:pt idx="4">
                  <c:v>51.21</c:v>
                </c:pt>
              </c:numCache>
            </c:numRef>
          </c:val>
        </c:ser>
        <c:dLbls>
          <c:showLegendKey val="0"/>
          <c:showVal val="0"/>
          <c:showCatName val="0"/>
          <c:showSerName val="0"/>
          <c:showPercent val="0"/>
          <c:showBubbleSize val="0"/>
        </c:dLbls>
        <c:gapWidth val="150"/>
        <c:axId val="140171136"/>
        <c:axId val="14017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55.6</c:v>
                </c:pt>
                <c:pt idx="1">
                  <c:v>34.25</c:v>
                </c:pt>
                <c:pt idx="2">
                  <c:v>46.48</c:v>
                </c:pt>
                <c:pt idx="3">
                  <c:v>40.6</c:v>
                </c:pt>
                <c:pt idx="4">
                  <c:v>56.04</c:v>
                </c:pt>
              </c:numCache>
            </c:numRef>
          </c:val>
          <c:smooth val="0"/>
        </c:ser>
        <c:dLbls>
          <c:showLegendKey val="0"/>
          <c:showVal val="0"/>
          <c:showCatName val="0"/>
          <c:showSerName val="0"/>
          <c:showPercent val="0"/>
          <c:showBubbleSize val="0"/>
        </c:dLbls>
        <c:marker val="1"/>
        <c:smooth val="0"/>
        <c:axId val="140171136"/>
        <c:axId val="140177408"/>
      </c:lineChart>
      <c:dateAx>
        <c:axId val="140171136"/>
        <c:scaling>
          <c:orientation val="minMax"/>
        </c:scaling>
        <c:delete val="1"/>
        <c:axPos val="b"/>
        <c:numFmt formatCode="ge" sourceLinked="1"/>
        <c:majorTickMark val="none"/>
        <c:minorTickMark val="none"/>
        <c:tickLblPos val="none"/>
        <c:crossAx val="140177408"/>
        <c:crosses val="autoZero"/>
        <c:auto val="1"/>
        <c:lblOffset val="100"/>
        <c:baseTimeUnit val="years"/>
      </c:dateAx>
      <c:valAx>
        <c:axId val="14017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17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421.68</c:v>
                </c:pt>
                <c:pt idx="1">
                  <c:v>454.79</c:v>
                </c:pt>
                <c:pt idx="2">
                  <c:v>435.95</c:v>
                </c:pt>
                <c:pt idx="3">
                  <c:v>403.86</c:v>
                </c:pt>
                <c:pt idx="4">
                  <c:v>358.98</c:v>
                </c:pt>
              </c:numCache>
            </c:numRef>
          </c:val>
        </c:ser>
        <c:dLbls>
          <c:showLegendKey val="0"/>
          <c:showVal val="0"/>
          <c:showCatName val="0"/>
          <c:showSerName val="0"/>
          <c:showPercent val="0"/>
          <c:showBubbleSize val="0"/>
        </c:dLbls>
        <c:gapWidth val="150"/>
        <c:axId val="115023232"/>
        <c:axId val="11504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275.86</c:v>
                </c:pt>
                <c:pt idx="1">
                  <c:v>501.18</c:v>
                </c:pt>
                <c:pt idx="2">
                  <c:v>376.61</c:v>
                </c:pt>
                <c:pt idx="3">
                  <c:v>440.03</c:v>
                </c:pt>
                <c:pt idx="4">
                  <c:v>304.35000000000002</c:v>
                </c:pt>
              </c:numCache>
            </c:numRef>
          </c:val>
          <c:smooth val="0"/>
        </c:ser>
        <c:dLbls>
          <c:showLegendKey val="0"/>
          <c:showVal val="0"/>
          <c:showCatName val="0"/>
          <c:showSerName val="0"/>
          <c:showPercent val="0"/>
          <c:showBubbleSize val="0"/>
        </c:dLbls>
        <c:marker val="1"/>
        <c:smooth val="0"/>
        <c:axId val="115023232"/>
        <c:axId val="115041792"/>
      </c:lineChart>
      <c:dateAx>
        <c:axId val="115023232"/>
        <c:scaling>
          <c:orientation val="minMax"/>
        </c:scaling>
        <c:delete val="1"/>
        <c:axPos val="b"/>
        <c:numFmt formatCode="ge" sourceLinked="1"/>
        <c:majorTickMark val="none"/>
        <c:minorTickMark val="none"/>
        <c:tickLblPos val="none"/>
        <c:crossAx val="115041792"/>
        <c:crosses val="autoZero"/>
        <c:auto val="1"/>
        <c:lblOffset val="100"/>
        <c:baseTimeUnit val="years"/>
      </c:dateAx>
      <c:valAx>
        <c:axId val="11504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02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8" sqref="B8:H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広島県　安芸太田町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4" t="s">
        <v>123</v>
      </c>
      <c r="AE8" s="74"/>
      <c r="AF8" s="74"/>
      <c r="AG8" s="74"/>
      <c r="AH8" s="74"/>
      <c r="AI8" s="74"/>
      <c r="AJ8" s="74"/>
      <c r="AK8" s="2"/>
      <c r="AL8" s="67">
        <f>データ!$R$6</f>
        <v>6650</v>
      </c>
      <c r="AM8" s="67"/>
      <c r="AN8" s="67"/>
      <c r="AO8" s="67"/>
      <c r="AP8" s="67"/>
      <c r="AQ8" s="67"/>
      <c r="AR8" s="67"/>
      <c r="AS8" s="67"/>
      <c r="AT8" s="66">
        <f>データ!$S$6</f>
        <v>341.89</v>
      </c>
      <c r="AU8" s="66"/>
      <c r="AV8" s="66"/>
      <c r="AW8" s="66"/>
      <c r="AX8" s="66"/>
      <c r="AY8" s="66"/>
      <c r="AZ8" s="66"/>
      <c r="BA8" s="66"/>
      <c r="BB8" s="66">
        <f>データ!$T$6</f>
        <v>19.45</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71.75</v>
      </c>
      <c r="Q10" s="66"/>
      <c r="R10" s="66"/>
      <c r="S10" s="66"/>
      <c r="T10" s="66"/>
      <c r="U10" s="66"/>
      <c r="V10" s="66"/>
      <c r="W10" s="67">
        <f>データ!$Q$6</f>
        <v>2967</v>
      </c>
      <c r="X10" s="67"/>
      <c r="Y10" s="67"/>
      <c r="Z10" s="67"/>
      <c r="AA10" s="67"/>
      <c r="AB10" s="67"/>
      <c r="AC10" s="67"/>
      <c r="AD10" s="2"/>
      <c r="AE10" s="2"/>
      <c r="AF10" s="2"/>
      <c r="AG10" s="2"/>
      <c r="AH10" s="2"/>
      <c r="AI10" s="2"/>
      <c r="AJ10" s="2"/>
      <c r="AK10" s="2"/>
      <c r="AL10" s="67">
        <f>データ!$U$6</f>
        <v>4729</v>
      </c>
      <c r="AM10" s="67"/>
      <c r="AN10" s="67"/>
      <c r="AO10" s="67"/>
      <c r="AP10" s="67"/>
      <c r="AQ10" s="67"/>
      <c r="AR10" s="67"/>
      <c r="AS10" s="67"/>
      <c r="AT10" s="66">
        <f>データ!$V$6</f>
        <v>8.0500000000000007</v>
      </c>
      <c r="AU10" s="66"/>
      <c r="AV10" s="66"/>
      <c r="AW10" s="66"/>
      <c r="AX10" s="66"/>
      <c r="AY10" s="66"/>
      <c r="AZ10" s="66"/>
      <c r="BA10" s="66"/>
      <c r="BB10" s="66">
        <f>データ!$W$6</f>
        <v>587.45000000000005</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120</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121</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122</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x14ac:dyDescent="0.15">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x14ac:dyDescent="0.15">
      <c r="A6" s="29" t="s">
        <v>107</v>
      </c>
      <c r="B6" s="34">
        <f>B7</f>
        <v>2016</v>
      </c>
      <c r="C6" s="34">
        <f t="shared" ref="C6:W6" si="3">C7</f>
        <v>343684</v>
      </c>
      <c r="D6" s="34">
        <f t="shared" si="3"/>
        <v>47</v>
      </c>
      <c r="E6" s="34">
        <f t="shared" si="3"/>
        <v>1</v>
      </c>
      <c r="F6" s="34">
        <f t="shared" si="3"/>
        <v>0</v>
      </c>
      <c r="G6" s="34">
        <f t="shared" si="3"/>
        <v>0</v>
      </c>
      <c r="H6" s="34" t="str">
        <f t="shared" si="3"/>
        <v>広島県　安芸太田町</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71.75</v>
      </c>
      <c r="Q6" s="35">
        <f t="shared" si="3"/>
        <v>2967</v>
      </c>
      <c r="R6" s="35">
        <f t="shared" si="3"/>
        <v>6650</v>
      </c>
      <c r="S6" s="35">
        <f t="shared" si="3"/>
        <v>341.89</v>
      </c>
      <c r="T6" s="35">
        <f t="shared" si="3"/>
        <v>19.45</v>
      </c>
      <c r="U6" s="35">
        <f t="shared" si="3"/>
        <v>4729</v>
      </c>
      <c r="V6" s="35">
        <f t="shared" si="3"/>
        <v>8.0500000000000007</v>
      </c>
      <c r="W6" s="35">
        <f t="shared" si="3"/>
        <v>587.45000000000005</v>
      </c>
      <c r="X6" s="36">
        <f>IF(X7="",NA(),X7)</f>
        <v>47.45</v>
      </c>
      <c r="Y6" s="36">
        <f t="shared" ref="Y6:AG6" si="4">IF(Y7="",NA(),Y7)</f>
        <v>67.19</v>
      </c>
      <c r="Z6" s="36">
        <f t="shared" si="4"/>
        <v>67.59</v>
      </c>
      <c r="AA6" s="36">
        <f t="shared" si="4"/>
        <v>71.39</v>
      </c>
      <c r="AB6" s="36">
        <f t="shared" si="4"/>
        <v>56.92</v>
      </c>
      <c r="AC6" s="36">
        <f t="shared" si="4"/>
        <v>73.63</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1302.52</v>
      </c>
      <c r="BF6" s="36">
        <f t="shared" ref="BF6:BN6" si="7">IF(BF7="",NA(),BF7)</f>
        <v>1191.9000000000001</v>
      </c>
      <c r="BG6" s="36">
        <f t="shared" si="7"/>
        <v>1065.8599999999999</v>
      </c>
      <c r="BH6" s="36">
        <f t="shared" si="7"/>
        <v>973.49</v>
      </c>
      <c r="BI6" s="36">
        <f t="shared" si="7"/>
        <v>895.04</v>
      </c>
      <c r="BJ6" s="36">
        <f t="shared" si="7"/>
        <v>1158.82</v>
      </c>
      <c r="BK6" s="36">
        <f t="shared" si="7"/>
        <v>1113.76</v>
      </c>
      <c r="BL6" s="36">
        <f t="shared" si="7"/>
        <v>1125.69</v>
      </c>
      <c r="BM6" s="36">
        <f t="shared" si="7"/>
        <v>1134.67</v>
      </c>
      <c r="BN6" s="36">
        <f t="shared" si="7"/>
        <v>1144.79</v>
      </c>
      <c r="BO6" s="35" t="str">
        <f>IF(BO7="","",IF(BO7="-","【-】","【"&amp;SUBSTITUTE(TEXT(BO7,"#,##0.00"),"-","△")&amp;"】"))</f>
        <v>【1,280.76】</v>
      </c>
      <c r="BP6" s="36">
        <f>IF(BP7="",NA(),BP7)</f>
        <v>41.73</v>
      </c>
      <c r="BQ6" s="36">
        <f t="shared" ref="BQ6:BY6" si="8">IF(BQ7="",NA(),BQ7)</f>
        <v>38.729999999999997</v>
      </c>
      <c r="BR6" s="36">
        <f t="shared" si="8"/>
        <v>42.03</v>
      </c>
      <c r="BS6" s="36">
        <f t="shared" si="8"/>
        <v>45.44</v>
      </c>
      <c r="BT6" s="36">
        <f t="shared" si="8"/>
        <v>51.21</v>
      </c>
      <c r="BU6" s="36">
        <f t="shared" si="8"/>
        <v>55.6</v>
      </c>
      <c r="BV6" s="36">
        <f t="shared" si="8"/>
        <v>34.25</v>
      </c>
      <c r="BW6" s="36">
        <f t="shared" si="8"/>
        <v>46.48</v>
      </c>
      <c r="BX6" s="36">
        <f t="shared" si="8"/>
        <v>40.6</v>
      </c>
      <c r="BY6" s="36">
        <f t="shared" si="8"/>
        <v>56.04</v>
      </c>
      <c r="BZ6" s="35" t="str">
        <f>IF(BZ7="","",IF(BZ7="-","【-】","【"&amp;SUBSTITUTE(TEXT(BZ7,"#,##0.00"),"-","△")&amp;"】"))</f>
        <v>【53.06】</v>
      </c>
      <c r="CA6" s="36">
        <f>IF(CA7="",NA(),CA7)</f>
        <v>421.68</v>
      </c>
      <c r="CB6" s="36">
        <f t="shared" ref="CB6:CJ6" si="9">IF(CB7="",NA(),CB7)</f>
        <v>454.79</v>
      </c>
      <c r="CC6" s="36">
        <f t="shared" si="9"/>
        <v>435.95</v>
      </c>
      <c r="CD6" s="36">
        <f t="shared" si="9"/>
        <v>403.86</v>
      </c>
      <c r="CE6" s="36">
        <f t="shared" si="9"/>
        <v>358.98</v>
      </c>
      <c r="CF6" s="36">
        <f t="shared" si="9"/>
        <v>275.86</v>
      </c>
      <c r="CG6" s="36">
        <f t="shared" si="9"/>
        <v>501.18</v>
      </c>
      <c r="CH6" s="36">
        <f t="shared" si="9"/>
        <v>376.61</v>
      </c>
      <c r="CI6" s="36">
        <f t="shared" si="9"/>
        <v>440.03</v>
      </c>
      <c r="CJ6" s="36">
        <f t="shared" si="9"/>
        <v>304.35000000000002</v>
      </c>
      <c r="CK6" s="35" t="str">
        <f>IF(CK7="","",IF(CK7="-","【-】","【"&amp;SUBSTITUTE(TEXT(CK7,"#,##0.00"),"-","△")&amp;"】"))</f>
        <v>【314.83】</v>
      </c>
      <c r="CL6" s="36">
        <f>IF(CL7="",NA(),CL7)</f>
        <v>76.83</v>
      </c>
      <c r="CM6" s="36">
        <f t="shared" ref="CM6:CU6" si="10">IF(CM7="",NA(),CM7)</f>
        <v>67.12</v>
      </c>
      <c r="CN6" s="36">
        <f t="shared" si="10"/>
        <v>66.55</v>
      </c>
      <c r="CO6" s="36">
        <f t="shared" si="10"/>
        <v>56.04</v>
      </c>
      <c r="CP6" s="36">
        <f t="shared" si="10"/>
        <v>62.97</v>
      </c>
      <c r="CQ6" s="36">
        <f t="shared" si="10"/>
        <v>60.66</v>
      </c>
      <c r="CR6" s="36">
        <f t="shared" si="10"/>
        <v>57.55</v>
      </c>
      <c r="CS6" s="36">
        <f t="shared" si="10"/>
        <v>57.43</v>
      </c>
      <c r="CT6" s="36">
        <f t="shared" si="10"/>
        <v>57.29</v>
      </c>
      <c r="CU6" s="36">
        <f t="shared" si="10"/>
        <v>55.9</v>
      </c>
      <c r="CV6" s="35" t="str">
        <f>IF(CV7="","",IF(CV7="-","【-】","【"&amp;SUBSTITUTE(TEXT(CV7,"#,##0.00"),"-","△")&amp;"】"))</f>
        <v>【56.28】</v>
      </c>
      <c r="CW6" s="36">
        <f>IF(CW7="",NA(),CW7)</f>
        <v>56.93</v>
      </c>
      <c r="CX6" s="36">
        <f t="shared" ref="CX6:DF6" si="11">IF(CX7="",NA(),CX7)</f>
        <v>63.32</v>
      </c>
      <c r="CY6" s="36">
        <f t="shared" si="11"/>
        <v>60.85</v>
      </c>
      <c r="CZ6" s="36">
        <f t="shared" si="11"/>
        <v>70.23</v>
      </c>
      <c r="DA6" s="36">
        <f t="shared" si="11"/>
        <v>67.37</v>
      </c>
      <c r="DB6" s="36">
        <f t="shared" si="11"/>
        <v>77.319999999999993</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0.69</v>
      </c>
      <c r="EJ6" s="36">
        <f t="shared" si="14"/>
        <v>0.8</v>
      </c>
      <c r="EK6" s="36">
        <f t="shared" si="14"/>
        <v>0.69</v>
      </c>
      <c r="EL6" s="36">
        <f t="shared" si="14"/>
        <v>0.65</v>
      </c>
      <c r="EM6" s="36">
        <f t="shared" si="14"/>
        <v>0.53</v>
      </c>
      <c r="EN6" s="35" t="str">
        <f>IF(EN7="","",IF(EN7="-","【-】","【"&amp;SUBSTITUTE(TEXT(EN7,"#,##0.00"),"-","△")&amp;"】"))</f>
        <v>【0.59】</v>
      </c>
    </row>
    <row r="7" spans="1:144" s="37" customFormat="1" x14ac:dyDescent="0.15">
      <c r="A7" s="29"/>
      <c r="B7" s="38">
        <v>2016</v>
      </c>
      <c r="C7" s="38">
        <v>343684</v>
      </c>
      <c r="D7" s="38">
        <v>47</v>
      </c>
      <c r="E7" s="38">
        <v>1</v>
      </c>
      <c r="F7" s="38">
        <v>0</v>
      </c>
      <c r="G7" s="38">
        <v>0</v>
      </c>
      <c r="H7" s="38" t="s">
        <v>108</v>
      </c>
      <c r="I7" s="38" t="s">
        <v>109</v>
      </c>
      <c r="J7" s="38" t="s">
        <v>110</v>
      </c>
      <c r="K7" s="38" t="s">
        <v>111</v>
      </c>
      <c r="L7" s="38" t="s">
        <v>112</v>
      </c>
      <c r="M7" s="38"/>
      <c r="N7" s="39" t="s">
        <v>113</v>
      </c>
      <c r="O7" s="39" t="s">
        <v>114</v>
      </c>
      <c r="P7" s="39">
        <v>71.75</v>
      </c>
      <c r="Q7" s="39">
        <v>2967</v>
      </c>
      <c r="R7" s="39">
        <v>6650</v>
      </c>
      <c r="S7" s="39">
        <v>341.89</v>
      </c>
      <c r="T7" s="39">
        <v>19.45</v>
      </c>
      <c r="U7" s="39">
        <v>4729</v>
      </c>
      <c r="V7" s="39">
        <v>8.0500000000000007</v>
      </c>
      <c r="W7" s="39">
        <v>587.45000000000005</v>
      </c>
      <c r="X7" s="39">
        <v>47.45</v>
      </c>
      <c r="Y7" s="39">
        <v>67.19</v>
      </c>
      <c r="Z7" s="39">
        <v>67.59</v>
      </c>
      <c r="AA7" s="39">
        <v>71.39</v>
      </c>
      <c r="AB7" s="39">
        <v>56.92</v>
      </c>
      <c r="AC7" s="39">
        <v>73.63</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1302.52</v>
      </c>
      <c r="BF7" s="39">
        <v>1191.9000000000001</v>
      </c>
      <c r="BG7" s="39">
        <v>1065.8599999999999</v>
      </c>
      <c r="BH7" s="39">
        <v>973.49</v>
      </c>
      <c r="BI7" s="39">
        <v>895.04</v>
      </c>
      <c r="BJ7" s="39">
        <v>1158.82</v>
      </c>
      <c r="BK7" s="39">
        <v>1113.76</v>
      </c>
      <c r="BL7" s="39">
        <v>1125.69</v>
      </c>
      <c r="BM7" s="39">
        <v>1134.67</v>
      </c>
      <c r="BN7" s="39">
        <v>1144.79</v>
      </c>
      <c r="BO7" s="39">
        <v>1280.76</v>
      </c>
      <c r="BP7" s="39">
        <v>41.73</v>
      </c>
      <c r="BQ7" s="39">
        <v>38.729999999999997</v>
      </c>
      <c r="BR7" s="39">
        <v>42.03</v>
      </c>
      <c r="BS7" s="39">
        <v>45.44</v>
      </c>
      <c r="BT7" s="39">
        <v>51.21</v>
      </c>
      <c r="BU7" s="39">
        <v>55.6</v>
      </c>
      <c r="BV7" s="39">
        <v>34.25</v>
      </c>
      <c r="BW7" s="39">
        <v>46.48</v>
      </c>
      <c r="BX7" s="39">
        <v>40.6</v>
      </c>
      <c r="BY7" s="39">
        <v>56.04</v>
      </c>
      <c r="BZ7" s="39">
        <v>53.06</v>
      </c>
      <c r="CA7" s="39">
        <v>421.68</v>
      </c>
      <c r="CB7" s="39">
        <v>454.79</v>
      </c>
      <c r="CC7" s="39">
        <v>435.95</v>
      </c>
      <c r="CD7" s="39">
        <v>403.86</v>
      </c>
      <c r="CE7" s="39">
        <v>358.98</v>
      </c>
      <c r="CF7" s="39">
        <v>275.86</v>
      </c>
      <c r="CG7" s="39">
        <v>501.18</v>
      </c>
      <c r="CH7" s="39">
        <v>376.61</v>
      </c>
      <c r="CI7" s="39">
        <v>440.03</v>
      </c>
      <c r="CJ7" s="39">
        <v>304.35000000000002</v>
      </c>
      <c r="CK7" s="39">
        <v>314.83</v>
      </c>
      <c r="CL7" s="39">
        <v>76.83</v>
      </c>
      <c r="CM7" s="39">
        <v>67.12</v>
      </c>
      <c r="CN7" s="39">
        <v>66.55</v>
      </c>
      <c r="CO7" s="39">
        <v>56.04</v>
      </c>
      <c r="CP7" s="39">
        <v>62.97</v>
      </c>
      <c r="CQ7" s="39">
        <v>60.66</v>
      </c>
      <c r="CR7" s="39">
        <v>57.55</v>
      </c>
      <c r="CS7" s="39">
        <v>57.43</v>
      </c>
      <c r="CT7" s="39">
        <v>57.29</v>
      </c>
      <c r="CU7" s="39">
        <v>55.9</v>
      </c>
      <c r="CV7" s="39">
        <v>56.28</v>
      </c>
      <c r="CW7" s="39">
        <v>56.93</v>
      </c>
      <c r="CX7" s="39">
        <v>63.32</v>
      </c>
      <c r="CY7" s="39">
        <v>60.85</v>
      </c>
      <c r="CZ7" s="39">
        <v>70.23</v>
      </c>
      <c r="DA7" s="39">
        <v>67.37</v>
      </c>
      <c r="DB7" s="39">
        <v>77.319999999999993</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0.69</v>
      </c>
      <c r="EJ7" s="39">
        <v>0.8</v>
      </c>
      <c r="EK7" s="39">
        <v>0.69</v>
      </c>
      <c r="EL7" s="39">
        <v>0.65</v>
      </c>
      <c r="EM7" s="39">
        <v>0.53</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2018-02-26T02:09:24Z</cp:lastPrinted>
  <dcterms:created xsi:type="dcterms:W3CDTF">2017-12-25T01:46:21Z</dcterms:created>
  <dcterms:modified xsi:type="dcterms:W3CDTF">2018-02-26T02:09:30Z</dcterms:modified>
  <cp:category/>
</cp:coreProperties>
</file>