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4120" windowHeight="11370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P6" i="5"/>
  <c r="O6" i="5"/>
  <c r="N6" i="5"/>
  <c r="B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BB10" i="4"/>
  <c r="AL10" i="4"/>
  <c r="W10" i="4"/>
  <c r="P10" i="4"/>
  <c r="I10" i="4"/>
  <c r="BB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<sst xmlns="http://schemas.openxmlformats.org/spreadsheetml/2006/main" count="237" uniqueCount="123">
  <si>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</si>
  <si>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</si>
  <si>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</si>
  <si>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</si>
  <si>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</si>
  <si>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</si>
  <si>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</si>
  <si>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</si>
  <si>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</si>
  <si>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</si>
  <si>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</si>
  <si>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</si>
  <si>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</si>
  <si>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</si>
  <si>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</si>
  <si>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</si>
  <si>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</si>
  <si>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</si>
  <si>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</si>
  <si>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</si>
  <si>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</si>
  <si>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</si>
  <si>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</si>
  <si>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</si>
  <si>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</si>
  <si>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</si>
  <si>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</si>
  <si>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</si>
  <si>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</si>
  <si>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</si>
  <si>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</si>
  <si>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</si>
  <si>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</si>
  <si>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</si>
  <si>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</si>
  <si>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</si>
  <si>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</si>
  <si>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</si>
  <si>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</si>
  <si>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</si>
  <si>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</si>
  <si>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</si>
  <si>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</si>
  <si>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</si>
  <si>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</si>
  <si>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</si>
  <si>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</si>
  <si>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</si>
  <si>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</si>
  <si>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</si>
  <si>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</si>
  <si>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</si>
  <si>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</si>
  <si>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</si>
  <si>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</si>
  <si>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</si>
  <si>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</si>
  <si>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</si>
  <si>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</si>
  <si>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</si>
  <si>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</si>
  <si>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</si>
  <si>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</si>
  <si>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</si>
  <si>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</si>
  <si>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</si>
  <si>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</si>
  <si>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</si>
  <si>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</si>
  <si>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</si>
  <si>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</si>
  <si>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</si>
  <si>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</si>
  <si>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</si>
  <si>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</si>
  <si>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</si>
  <si>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</si>
  <si>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</si>
  <si>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</si>
  <si>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</si>
  <si>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</si>
  <si>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</si>
  <si>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</si>
  <si>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</si>
  <si>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</si>
  <si>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</si>
  <si>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</si>
  <si>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</si>
  <si>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</si>
  <si>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</si>
  <si>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</si>
  <si>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</si>
  <si>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</si>
  <si>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</si>
  <si>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</si>
  <si>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</si>
  <si>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</si>
  <si>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</si>
  <si>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</si>
  <si>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</si>
  <si>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</si>
  <si>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</si>
  <si>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</si>
  <si>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</si>
  <si>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</si>
  <si>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</si>
  <si>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</si>
  <si>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大崎上島町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</si>
  <si>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</si>
  <si>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</si>
  <si>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</si>
  <si>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</si>
  <si>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</si>
  <si>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</si>
  <si>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</si>
  <si>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</si>
  <si>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</si>
  <si>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</si>
  <si>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</si>
  <si>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</si>
  <si>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町が経営する４つの簡易水道事業について、平成28年度末に統合し、地方公営企業法を全部適用した。今後、事業統合後の中期財政計画を作成したうえで、経営の健全化の検討を行う。
　水道施設については、施設の最適化の検討を進めており、引き続き施設の統廃合により施設利用率の向上を図る。また、施設更新計画（設備編）に基づいた施設の更新により、安定供給を図る。</t>
    <phoneticPr fontId="4"/>
  </si>
  <si>
    <t>　管路更新率は、平成25年度以降０％となっている。基幹管路については、平成3年度から平成24年度までに概ね更新してきたため、当面、更新事業を予定していない。今後は基幹管路以外の更新を適宜行う予定である。</t>
    <rPh sb="1" eb="3">
      <t>カンロ</t>
    </rPh>
    <rPh sb="3" eb="5">
      <t>コウシン</t>
    </rPh>
    <rPh sb="5" eb="6">
      <t>リツ</t>
    </rPh>
    <rPh sb="8" eb="10">
      <t>ヘイセイ</t>
    </rPh>
    <rPh sb="12" eb="16">
      <t>ネンドイコウ</t>
    </rPh>
    <rPh sb="25" eb="27">
      <t>キカン</t>
    </rPh>
    <rPh sb="27" eb="29">
      <t>カンロ</t>
    </rPh>
    <rPh sb="35" eb="37">
      <t>ヘイセイ</t>
    </rPh>
    <rPh sb="38" eb="40">
      <t>ネンド</t>
    </rPh>
    <rPh sb="42" eb="44">
      <t>ヘイセイ</t>
    </rPh>
    <rPh sb="46" eb="47">
      <t>ネン</t>
    </rPh>
    <rPh sb="47" eb="48">
      <t>ド</t>
    </rPh>
    <rPh sb="51" eb="52">
      <t>オオム</t>
    </rPh>
    <rPh sb="53" eb="55">
      <t>コウシン</t>
    </rPh>
    <rPh sb="62" eb="64">
      <t>トウメン</t>
    </rPh>
    <rPh sb="65" eb="67">
      <t>コウシン</t>
    </rPh>
    <rPh sb="67" eb="69">
      <t>ジギョウ</t>
    </rPh>
    <rPh sb="70" eb="72">
      <t>ヨテイ</t>
    </rPh>
    <rPh sb="78" eb="80">
      <t>コンゴ</t>
    </rPh>
    <rPh sb="81" eb="83">
      <t>キカン</t>
    </rPh>
    <rPh sb="83" eb="85">
      <t>カンロ</t>
    </rPh>
    <rPh sb="85" eb="87">
      <t>イガイ</t>
    </rPh>
    <rPh sb="88" eb="90">
      <t>コウシン</t>
    </rPh>
    <rPh sb="91" eb="93">
      <t>テキギ</t>
    </rPh>
    <rPh sb="93" eb="94">
      <t>オコナ</t>
    </rPh>
    <rPh sb="95" eb="97">
      <t>ヨテイ</t>
    </rPh>
    <phoneticPr fontId="4"/>
  </si>
  <si>
    <t>　収益的収支比率及び料金回収率はともに100％を下回っており、一般会計からの繰入金を費用の財源の一部としている状況である。これらの要因として、給水原価が高いことがあげられる。
　大崎上島町は水源が乏しいため、島外から海底送水管により水道用水の供給を受けている。このことから、類似団体と比べて給水原価は高い状況となっている。
　また、施設利用率は類似団体と比べ低く推移しているが、漏水調査を継続的に行っていることなどから、有収率は類似団体に比べ高い水準となっている。
　企業債残高対給水収益比率は、類似団体に比べ、かなり低く推移している。これは、施設整備の財源について、国庫補助金を活用し、企業債の発行額を抑えてきたことが要因である。</t>
    <rPh sb="1" eb="4">
      <t>シュウエキテキ</t>
    </rPh>
    <rPh sb="4" eb="6">
      <t>シュウシ</t>
    </rPh>
    <rPh sb="6" eb="8">
      <t>ヒリツ</t>
    </rPh>
    <rPh sb="8" eb="9">
      <t>オヨ</t>
    </rPh>
    <rPh sb="10" eb="12">
      <t>リョウキン</t>
    </rPh>
    <rPh sb="12" eb="14">
      <t>カイシュウ</t>
    </rPh>
    <rPh sb="14" eb="15">
      <t>リツ</t>
    </rPh>
    <rPh sb="24" eb="26">
      <t>シタマワ</t>
    </rPh>
    <rPh sb="31" eb="33">
      <t>イッパン</t>
    </rPh>
    <rPh sb="33" eb="35">
      <t>カイケイ</t>
    </rPh>
    <rPh sb="38" eb="40">
      <t>クリイレ</t>
    </rPh>
    <rPh sb="40" eb="41">
      <t>キン</t>
    </rPh>
    <rPh sb="42" eb="44">
      <t>ヒヨウ</t>
    </rPh>
    <rPh sb="45" eb="47">
      <t>ザイゲン</t>
    </rPh>
    <rPh sb="48" eb="50">
      <t>イチブ</t>
    </rPh>
    <rPh sb="55" eb="57">
      <t>ジョウキョウ</t>
    </rPh>
    <rPh sb="65" eb="67">
      <t>ヨウイン</t>
    </rPh>
    <rPh sb="71" eb="73">
      <t>キュウスイ</t>
    </rPh>
    <rPh sb="73" eb="75">
      <t>ゲンカ</t>
    </rPh>
    <rPh sb="76" eb="77">
      <t>タカ</t>
    </rPh>
    <rPh sb="89" eb="94">
      <t>オオサキカミジマチョウ</t>
    </rPh>
    <rPh sb="95" eb="97">
      <t>スイゲン</t>
    </rPh>
    <rPh sb="98" eb="99">
      <t>トボ</t>
    </rPh>
    <rPh sb="104" eb="106">
      <t>トウガイ</t>
    </rPh>
    <rPh sb="108" eb="110">
      <t>カイテイ</t>
    </rPh>
    <rPh sb="110" eb="113">
      <t>ソウスイカン</t>
    </rPh>
    <rPh sb="116" eb="118">
      <t>スイドウ</t>
    </rPh>
    <rPh sb="118" eb="120">
      <t>ヨウスイ</t>
    </rPh>
    <rPh sb="121" eb="123">
      <t>キョウキュウ</t>
    </rPh>
    <rPh sb="124" eb="125">
      <t>ウ</t>
    </rPh>
    <rPh sb="137" eb="139">
      <t>ルイジ</t>
    </rPh>
    <rPh sb="139" eb="141">
      <t>ダンタイ</t>
    </rPh>
    <rPh sb="142" eb="143">
      <t>クラ</t>
    </rPh>
    <rPh sb="145" eb="147">
      <t>キュウスイ</t>
    </rPh>
    <rPh sb="147" eb="149">
      <t>ゲンカ</t>
    </rPh>
    <rPh sb="150" eb="151">
      <t>タカ</t>
    </rPh>
    <rPh sb="152" eb="154">
      <t>ジョウキョウ</t>
    </rPh>
    <rPh sb="166" eb="168">
      <t>シセツ</t>
    </rPh>
    <rPh sb="168" eb="171">
      <t>リヨウリツ</t>
    </rPh>
    <rPh sb="172" eb="174">
      <t>ルイジ</t>
    </rPh>
    <rPh sb="174" eb="176">
      <t>ダンタイ</t>
    </rPh>
    <rPh sb="177" eb="178">
      <t>クラ</t>
    </rPh>
    <rPh sb="179" eb="180">
      <t>ヒク</t>
    </rPh>
    <rPh sb="181" eb="183">
      <t>スイイ</t>
    </rPh>
    <rPh sb="189" eb="191">
      <t>ロウスイ</t>
    </rPh>
    <rPh sb="191" eb="193">
      <t>チョウサ</t>
    </rPh>
    <rPh sb="194" eb="197">
      <t>ケイゾクテキ</t>
    </rPh>
    <rPh sb="198" eb="199">
      <t>オコナ</t>
    </rPh>
    <rPh sb="210" eb="212">
      <t>ユウシュウ</t>
    </rPh>
    <rPh sb="212" eb="213">
      <t>リツ</t>
    </rPh>
    <rPh sb="214" eb="216">
      <t>ルイジ</t>
    </rPh>
    <rPh sb="216" eb="218">
      <t>ダンタイ</t>
    </rPh>
    <rPh sb="219" eb="220">
      <t>クラ</t>
    </rPh>
    <rPh sb="221" eb="222">
      <t>タカ</t>
    </rPh>
    <rPh sb="223" eb="225">
      <t>スイジュン</t>
    </rPh>
    <rPh sb="234" eb="236">
      <t>キギョウ</t>
    </rPh>
    <rPh sb="236" eb="237">
      <t>サイ</t>
    </rPh>
    <rPh sb="237" eb="239">
      <t>ザンダカ</t>
    </rPh>
    <rPh sb="239" eb="240">
      <t>タイ</t>
    </rPh>
    <rPh sb="240" eb="242">
      <t>キュウスイ</t>
    </rPh>
    <rPh sb="242" eb="244">
      <t>シュウエキ</t>
    </rPh>
    <rPh sb="244" eb="246">
      <t>ヒリツ</t>
    </rPh>
    <rPh sb="248" eb="250">
      <t>ルイジ</t>
    </rPh>
    <rPh sb="250" eb="252">
      <t>ダンタイ</t>
    </rPh>
    <rPh sb="253" eb="254">
      <t>クラ</t>
    </rPh>
    <rPh sb="259" eb="260">
      <t>ヒク</t>
    </rPh>
    <rPh sb="261" eb="263">
      <t>スイイ</t>
    </rPh>
    <rPh sb="272" eb="274">
      <t>シセツ</t>
    </rPh>
    <rPh sb="274" eb="276">
      <t>セイビ</t>
    </rPh>
    <rPh sb="277" eb="279">
      <t>ザイゲン</t>
    </rPh>
    <rPh sb="284" eb="286">
      <t>コッコ</t>
    </rPh>
    <rPh sb="286" eb="289">
      <t>ホジョキン</t>
    </rPh>
    <rPh sb="290" eb="292">
      <t>カツヨウ</t>
    </rPh>
    <rPh sb="294" eb="296">
      <t>キギョウ</t>
    </rPh>
    <rPh sb="296" eb="297">
      <t>サイ</t>
    </rPh>
    <rPh sb="298" eb="301">
      <t>ハッコウガク</t>
    </rPh>
    <rPh sb="302" eb="303">
      <t>オサ</t>
    </rPh>
    <rPh sb="310" eb="312">
      <t>ヨウイン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</si>
</sst>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16" fillId="0" borderId="6" xfId="1" applyFont="1" applyBorder="1" applyAlignment="1" applyProtection="1">
      <alignment horizontal="left" vertical="top" wrapText="1"/>
      <protection locked="0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6" fillId="0" borderId="7" xfId="1" applyFont="1" applyBorder="1" applyAlignment="1" applyProtection="1">
      <alignment horizontal="left" vertical="top" wrapText="1"/>
      <protection locked="0"/>
    </xf>
    <xf numFmtId="0" fontId="16" fillId="0" borderId="8" xfId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57280"/>
        <c:axId val="91859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0.89</c:v>
                </c:pt>
                <c:pt idx="2">
                  <c:v>0.98</c:v>
                </c:pt>
                <c:pt idx="3">
                  <c:v>0.76</c:v>
                </c:pt>
                <c:pt idx="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57280"/>
        <c:axId val="91859200"/>
      </c:lineChart>
      <c:dateAx>
        <c:axId val="9185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59200"/>
        <c:crosses val="autoZero"/>
        <c:auto val="1"/>
        <c:lblOffset val="100"/>
        <c:baseTimeUnit val="years"/>
      </c:dateAx>
      <c:valAx>
        <c:axId val="91859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85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50.87</c:v>
                </c:pt>
                <c:pt idx="1">
                  <c:v>50</c:v>
                </c:pt>
                <c:pt idx="2">
                  <c:v>49.79</c:v>
                </c:pt>
                <c:pt idx="3">
                  <c:v>52.4</c:v>
                </c:pt>
                <c:pt idx="4">
                  <c:v>52.64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5920"/>
        <c:axId val="105027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60.66</c:v>
                </c:pt>
                <c:pt idx="1">
                  <c:v>60.17</c:v>
                </c:pt>
                <c:pt idx="2">
                  <c:v>58.96</c:v>
                </c:pt>
                <c:pt idx="3">
                  <c:v>58.1</c:v>
                </c:pt>
                <c:pt idx="4">
                  <c:v>56.19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5920"/>
        <c:axId val="105027840"/>
      </c:lineChart>
      <c:dateAx>
        <c:axId val="10502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27840"/>
        <c:crosses val="autoZero"/>
        <c:auto val="1"/>
        <c:lblOffset val="100"/>
        <c:baseTimeUnit val="years"/>
      </c:dateAx>
      <c:valAx>
        <c:axId val="105027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2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83.6</c:v>
                </c:pt>
                <c:pt idx="1">
                  <c:v>85.67</c:v>
                </c:pt>
                <c:pt idx="2">
                  <c:v>84.56</c:v>
                </c:pt>
                <c:pt idx="3">
                  <c:v>85.08</c:v>
                </c:pt>
                <c:pt idx="4">
                  <c:v>85.49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51328"/>
        <c:axId val="11005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77.319999999999993</c:v>
                </c:pt>
                <c:pt idx="1">
                  <c:v>76.680000000000007</c:v>
                </c:pt>
                <c:pt idx="2">
                  <c:v>76.58</c:v>
                </c:pt>
                <c:pt idx="3">
                  <c:v>76.69</c:v>
                </c:pt>
                <c:pt idx="4">
                  <c:v>77.180000000000007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51328"/>
        <c:axId val="110053248"/>
      </c:lineChart>
      <c:dateAx>
        <c:axId val="11005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053248"/>
        <c:crosses val="autoZero"/>
        <c:auto val="1"/>
        <c:lblOffset val="100"/>
        <c:baseTimeUnit val="years"/>
      </c:dateAx>
      <c:valAx>
        <c:axId val="11005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05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90.82</c:v>
                </c:pt>
                <c:pt idx="1">
                  <c:v>85.37</c:v>
                </c:pt>
                <c:pt idx="2">
                  <c:v>93.28</c:v>
                </c:pt>
                <c:pt idx="3">
                  <c:v>85.15</c:v>
                </c:pt>
                <c:pt idx="4">
                  <c:v>93.54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30560"/>
        <c:axId val="9773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73.63</c:v>
                </c:pt>
                <c:pt idx="1">
                  <c:v>75.709999999999994</c:v>
                </c:pt>
                <c:pt idx="2">
                  <c:v>75.09</c:v>
                </c:pt>
                <c:pt idx="3">
                  <c:v>75.34</c:v>
                </c:pt>
                <c:pt idx="4">
                  <c:v>76.650000000000006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0560"/>
        <c:axId val="97732480"/>
      </c:lineChart>
      <c:dateAx>
        <c:axId val="9773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32480"/>
        <c:crosses val="autoZero"/>
        <c:auto val="1"/>
        <c:lblOffset val="100"/>
        <c:baseTimeUnit val="years"/>
      </c:dateAx>
      <c:valAx>
        <c:axId val="9773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3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64096"/>
        <c:axId val="977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4096"/>
        <c:axId val="97766016"/>
      </c:lineChart>
      <c:dateAx>
        <c:axId val="9776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66016"/>
        <c:crosses val="autoZero"/>
        <c:auto val="1"/>
        <c:lblOffset val="100"/>
        <c:baseTimeUnit val="years"/>
      </c:dateAx>
      <c:valAx>
        <c:axId val="977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6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0576"/>
        <c:axId val="9780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00576"/>
        <c:axId val="97802496"/>
      </c:lineChart>
      <c:dateAx>
        <c:axId val="9780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02496"/>
        <c:crosses val="autoZero"/>
        <c:auto val="1"/>
        <c:lblOffset val="100"/>
        <c:baseTimeUnit val="years"/>
      </c:dateAx>
      <c:valAx>
        <c:axId val="9780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0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5152"/>
        <c:axId val="9782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25152"/>
        <c:axId val="97827072"/>
      </c:lineChart>
      <c:dateAx>
        <c:axId val="9782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27072"/>
        <c:crosses val="autoZero"/>
        <c:auto val="1"/>
        <c:lblOffset val="100"/>
        <c:baseTimeUnit val="years"/>
      </c:dateAx>
      <c:valAx>
        <c:axId val="9782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2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59360"/>
        <c:axId val="10298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9360"/>
        <c:axId val="102986112"/>
      </c:lineChart>
      <c:dateAx>
        <c:axId val="1029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986112"/>
        <c:crosses val="autoZero"/>
        <c:auto val="1"/>
        <c:lblOffset val="100"/>
        <c:baseTimeUnit val="years"/>
      </c:dateAx>
      <c:valAx>
        <c:axId val="10298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9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355.58</c:v>
                </c:pt>
                <c:pt idx="1">
                  <c:v>347.49</c:v>
                </c:pt>
                <c:pt idx="2">
                  <c:v>339.85</c:v>
                </c:pt>
                <c:pt idx="3">
                  <c:v>311.82</c:v>
                </c:pt>
                <c:pt idx="4">
                  <c:v>308.76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24512"/>
        <c:axId val="10303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1158.82</c:v>
                </c:pt>
                <c:pt idx="1">
                  <c:v>1167.7</c:v>
                </c:pt>
                <c:pt idx="2">
                  <c:v>1228.58</c:v>
                </c:pt>
                <c:pt idx="3">
                  <c:v>1280.18</c:v>
                </c:pt>
                <c:pt idx="4">
                  <c:v>1346.23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4512"/>
        <c:axId val="103030784"/>
      </c:lineChart>
      <c:dateAx>
        <c:axId val="1030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030784"/>
        <c:crosses val="autoZero"/>
        <c:auto val="1"/>
        <c:lblOffset val="100"/>
        <c:baseTimeUnit val="years"/>
      </c:dateAx>
      <c:valAx>
        <c:axId val="10303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024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72.900000000000006</c:v>
                </c:pt>
                <c:pt idx="1">
                  <c:v>77.56</c:v>
                </c:pt>
                <c:pt idx="2">
                  <c:v>76.900000000000006</c:v>
                </c:pt>
                <c:pt idx="3">
                  <c:v>80.88</c:v>
                </c:pt>
                <c:pt idx="4">
                  <c:v>80.91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52416"/>
        <c:axId val="10305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55.6</c:v>
                </c:pt>
                <c:pt idx="1">
                  <c:v>54.43</c:v>
                </c:pt>
                <c:pt idx="2">
                  <c:v>53.81</c:v>
                </c:pt>
                <c:pt idx="3">
                  <c:v>53.62</c:v>
                </c:pt>
                <c:pt idx="4">
                  <c:v>53.41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52416"/>
        <c:axId val="103054336"/>
      </c:lineChart>
      <c:dateAx>
        <c:axId val="10305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054336"/>
        <c:crosses val="autoZero"/>
        <c:auto val="1"/>
        <c:lblOffset val="100"/>
        <c:baseTimeUnit val="years"/>
      </c:dateAx>
      <c:valAx>
        <c:axId val="10305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05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333.31</c:v>
                </c:pt>
                <c:pt idx="1">
                  <c:v>313.74</c:v>
                </c:pt>
                <c:pt idx="2">
                  <c:v>324.74</c:v>
                </c:pt>
                <c:pt idx="3">
                  <c:v>306.33</c:v>
                </c:pt>
                <c:pt idx="4">
                  <c:v>301.60000000000002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7632"/>
        <c:axId val="1049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275.86</c:v>
                </c:pt>
                <c:pt idx="1">
                  <c:v>279.8</c:v>
                </c:pt>
                <c:pt idx="2">
                  <c:v>284.64999999999998</c:v>
                </c:pt>
                <c:pt idx="3">
                  <c:v>287.7</c:v>
                </c:pt>
                <c:pt idx="4">
                  <c:v>277.39999999999998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7632"/>
        <c:axId val="104999552"/>
      </c:lineChart>
      <c:dateAx>
        <c:axId val="10499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99552"/>
        <c:crosses val="autoZero"/>
        <c:auto val="1"/>
        <c:lblOffset val="100"/>
        <c:baseTimeUnit val="years"/>
      </c:dateAx>
      <c:valAx>
        <c:axId val="1049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9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広島県　大崎上島町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D2</v>
      </c>
      <c r="X8" s="49"/>
      <c r="Y8" s="49"/>
      <c r="Z8" s="49"/>
      <c r="AA8" s="49"/>
      <c r="AB8" s="49"/>
      <c r="AC8" s="49"/>
      <c r="AD8" s="50" t="s">
        <v>119</v>
      </c>
      <c r="AE8" s="50"/>
      <c r="AF8" s="50"/>
      <c r="AG8" s="50"/>
      <c r="AH8" s="50"/>
      <c r="AI8" s="50"/>
      <c r="AJ8" s="50"/>
      <c r="AK8" s="2"/>
      <c r="AL8" s="51">
        <f>データ!$R$6</f>
        <v>7839</v>
      </c>
      <c r="AM8" s="51"/>
      <c r="AN8" s="51"/>
      <c r="AO8" s="51"/>
      <c r="AP8" s="51"/>
      <c r="AQ8" s="51"/>
      <c r="AR8" s="51"/>
      <c r="AS8" s="51"/>
      <c r="AT8" s="46">
        <f>データ!$S$6</f>
        <v>43.11</v>
      </c>
      <c r="AU8" s="46"/>
      <c r="AV8" s="46"/>
      <c r="AW8" s="46"/>
      <c r="AX8" s="46"/>
      <c r="AY8" s="46"/>
      <c r="AZ8" s="46"/>
      <c r="BA8" s="46"/>
      <c r="BB8" s="46">
        <f>データ!$T$6</f>
        <v>181.84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99.79</v>
      </c>
      <c r="Q10" s="46"/>
      <c r="R10" s="46"/>
      <c r="S10" s="46"/>
      <c r="T10" s="46"/>
      <c r="U10" s="46"/>
      <c r="V10" s="46"/>
      <c r="W10" s="51">
        <f>データ!$Q$6</f>
        <v>3780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7665</v>
      </c>
      <c r="AM10" s="51"/>
      <c r="AN10" s="51"/>
      <c r="AO10" s="51"/>
      <c r="AP10" s="51"/>
      <c r="AQ10" s="51"/>
      <c r="AR10" s="51"/>
      <c r="AS10" s="51"/>
      <c r="AT10" s="46">
        <f>データ!$V$6</f>
        <v>14.33</v>
      </c>
      <c r="AU10" s="46"/>
      <c r="AV10" s="46"/>
      <c r="AW10" s="46"/>
      <c r="AX10" s="46"/>
      <c r="AY10" s="46"/>
      <c r="AZ10" s="46"/>
      <c r="BA10" s="46"/>
      <c r="BB10" s="46">
        <f>データ!$W$6</f>
        <v>534.89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85" t="s">
        <v>122</v>
      </c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85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7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85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7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85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7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85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7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85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7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85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7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85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7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85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7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85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7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85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7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85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7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85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7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85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7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85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7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85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7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85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7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85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7"/>
    </row>
    <row r="34" spans="1:78" ht="13.5" customHeight="1" x14ac:dyDescent="0.15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85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7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85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7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85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7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85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7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85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7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85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7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85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7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85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7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85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7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85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7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88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120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 x14ac:dyDescent="0.15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 x14ac:dyDescent="0.15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 x14ac:dyDescent="0.15">
      <c r="A6" s="29" t="s">
        <v>106</v>
      </c>
      <c r="B6" s="34">
        <f>B7</f>
        <v>2016</v>
      </c>
      <c r="C6" s="34">
        <f t="shared" ref="C6:W6" si="3">C7</f>
        <v>344311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広島県　大崎上島町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D2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99.79</v>
      </c>
      <c r="Q6" s="35">
        <f t="shared" si="3"/>
        <v>3780</v>
      </c>
      <c r="R6" s="35">
        <f t="shared" si="3"/>
        <v>7839</v>
      </c>
      <c r="S6" s="35">
        <f t="shared" si="3"/>
        <v>43.11</v>
      </c>
      <c r="T6" s="35">
        <f t="shared" si="3"/>
        <v>181.84</v>
      </c>
      <c r="U6" s="35">
        <f t="shared" si="3"/>
        <v>7665</v>
      </c>
      <c r="V6" s="35">
        <f t="shared" si="3"/>
        <v>14.33</v>
      </c>
      <c r="W6" s="35">
        <f t="shared" si="3"/>
        <v>534.89</v>
      </c>
      <c r="X6" s="36">
        <f>IF(X7="",NA(),X7)</f>
        <v>90.82</v>
      </c>
      <c r="Y6" s="36">
        <f t="shared" ref="Y6:AG6" si="4">IF(Y7="",NA(),Y7)</f>
        <v>85.37</v>
      </c>
      <c r="Z6" s="36">
        <f t="shared" si="4"/>
        <v>93.28</v>
      </c>
      <c r="AA6" s="36">
        <f t="shared" si="4"/>
        <v>85.15</v>
      </c>
      <c r="AB6" s="36">
        <f t="shared" si="4"/>
        <v>93.54</v>
      </c>
      <c r="AC6" s="36">
        <f t="shared" si="4"/>
        <v>73.63</v>
      </c>
      <c r="AD6" s="36">
        <f t="shared" si="4"/>
        <v>75.709999999999994</v>
      </c>
      <c r="AE6" s="36">
        <f t="shared" si="4"/>
        <v>75.09</v>
      </c>
      <c r="AF6" s="36">
        <f t="shared" si="4"/>
        <v>75.34</v>
      </c>
      <c r="AG6" s="36">
        <f t="shared" si="4"/>
        <v>76.650000000000006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355.58</v>
      </c>
      <c r="BF6" s="36">
        <f t="shared" ref="BF6:BN6" si="7">IF(BF7="",NA(),BF7)</f>
        <v>347.49</v>
      </c>
      <c r="BG6" s="36">
        <f t="shared" si="7"/>
        <v>339.85</v>
      </c>
      <c r="BH6" s="36">
        <f t="shared" si="7"/>
        <v>311.82</v>
      </c>
      <c r="BI6" s="36">
        <f t="shared" si="7"/>
        <v>308.76</v>
      </c>
      <c r="BJ6" s="36">
        <f t="shared" si="7"/>
        <v>1158.82</v>
      </c>
      <c r="BK6" s="36">
        <f t="shared" si="7"/>
        <v>1167.7</v>
      </c>
      <c r="BL6" s="36">
        <f t="shared" si="7"/>
        <v>1228.58</v>
      </c>
      <c r="BM6" s="36">
        <f t="shared" si="7"/>
        <v>1280.18</v>
      </c>
      <c r="BN6" s="36">
        <f t="shared" si="7"/>
        <v>1346.23</v>
      </c>
      <c r="BO6" s="35" t="str">
        <f>IF(BO7="","",IF(BO7="-","【-】","【"&amp;SUBSTITUTE(TEXT(BO7,"#,##0.00"),"-","△")&amp;"】"))</f>
        <v>【1,280.76】</v>
      </c>
      <c r="BP6" s="36">
        <f>IF(BP7="",NA(),BP7)</f>
        <v>72.900000000000006</v>
      </c>
      <c r="BQ6" s="36">
        <f t="shared" ref="BQ6:BY6" si="8">IF(BQ7="",NA(),BQ7)</f>
        <v>77.56</v>
      </c>
      <c r="BR6" s="36">
        <f t="shared" si="8"/>
        <v>76.900000000000006</v>
      </c>
      <c r="BS6" s="36">
        <f t="shared" si="8"/>
        <v>80.88</v>
      </c>
      <c r="BT6" s="36">
        <f t="shared" si="8"/>
        <v>80.91</v>
      </c>
      <c r="BU6" s="36">
        <f t="shared" si="8"/>
        <v>55.6</v>
      </c>
      <c r="BV6" s="36">
        <f t="shared" si="8"/>
        <v>54.43</v>
      </c>
      <c r="BW6" s="36">
        <f t="shared" si="8"/>
        <v>53.81</v>
      </c>
      <c r="BX6" s="36">
        <f t="shared" si="8"/>
        <v>53.62</v>
      </c>
      <c r="BY6" s="36">
        <f t="shared" si="8"/>
        <v>53.41</v>
      </c>
      <c r="BZ6" s="35" t="str">
        <f>IF(BZ7="","",IF(BZ7="-","【-】","【"&amp;SUBSTITUTE(TEXT(BZ7,"#,##0.00"),"-","△")&amp;"】"))</f>
        <v>【53.06】</v>
      </c>
      <c r="CA6" s="36">
        <f>IF(CA7="",NA(),CA7)</f>
        <v>333.31</v>
      </c>
      <c r="CB6" s="36">
        <f t="shared" ref="CB6:CJ6" si="9">IF(CB7="",NA(),CB7)</f>
        <v>313.74</v>
      </c>
      <c r="CC6" s="36">
        <f t="shared" si="9"/>
        <v>324.74</v>
      </c>
      <c r="CD6" s="36">
        <f t="shared" si="9"/>
        <v>306.33</v>
      </c>
      <c r="CE6" s="36">
        <f t="shared" si="9"/>
        <v>301.60000000000002</v>
      </c>
      <c r="CF6" s="36">
        <f t="shared" si="9"/>
        <v>275.86</v>
      </c>
      <c r="CG6" s="36">
        <f t="shared" si="9"/>
        <v>279.8</v>
      </c>
      <c r="CH6" s="36">
        <f t="shared" si="9"/>
        <v>284.64999999999998</v>
      </c>
      <c r="CI6" s="36">
        <f t="shared" si="9"/>
        <v>287.7</v>
      </c>
      <c r="CJ6" s="36">
        <f t="shared" si="9"/>
        <v>277.39999999999998</v>
      </c>
      <c r="CK6" s="35" t="str">
        <f>IF(CK7="","",IF(CK7="-","【-】","【"&amp;SUBSTITUTE(TEXT(CK7,"#,##0.00"),"-","△")&amp;"】"))</f>
        <v>【314.83】</v>
      </c>
      <c r="CL6" s="36">
        <f>IF(CL7="",NA(),CL7)</f>
        <v>50.87</v>
      </c>
      <c r="CM6" s="36">
        <f t="shared" ref="CM6:CU6" si="10">IF(CM7="",NA(),CM7)</f>
        <v>50</v>
      </c>
      <c r="CN6" s="36">
        <f t="shared" si="10"/>
        <v>49.79</v>
      </c>
      <c r="CO6" s="36">
        <f t="shared" si="10"/>
        <v>52.4</v>
      </c>
      <c r="CP6" s="36">
        <f t="shared" si="10"/>
        <v>52.64</v>
      </c>
      <c r="CQ6" s="36">
        <f t="shared" si="10"/>
        <v>60.66</v>
      </c>
      <c r="CR6" s="36">
        <f t="shared" si="10"/>
        <v>60.17</v>
      </c>
      <c r="CS6" s="36">
        <f t="shared" si="10"/>
        <v>58.96</v>
      </c>
      <c r="CT6" s="36">
        <f t="shared" si="10"/>
        <v>58.1</v>
      </c>
      <c r="CU6" s="36">
        <f t="shared" si="10"/>
        <v>56.19</v>
      </c>
      <c r="CV6" s="35" t="str">
        <f>IF(CV7="","",IF(CV7="-","【-】","【"&amp;SUBSTITUTE(TEXT(CV7,"#,##0.00"),"-","△")&amp;"】"))</f>
        <v>【56.28】</v>
      </c>
      <c r="CW6" s="36">
        <f>IF(CW7="",NA(),CW7)</f>
        <v>83.6</v>
      </c>
      <c r="CX6" s="36">
        <f t="shared" ref="CX6:DF6" si="11">IF(CX7="",NA(),CX7)</f>
        <v>85.67</v>
      </c>
      <c r="CY6" s="36">
        <f t="shared" si="11"/>
        <v>84.56</v>
      </c>
      <c r="CZ6" s="36">
        <f t="shared" si="11"/>
        <v>85.08</v>
      </c>
      <c r="DA6" s="36">
        <f t="shared" si="11"/>
        <v>85.49</v>
      </c>
      <c r="DB6" s="36">
        <f t="shared" si="11"/>
        <v>77.319999999999993</v>
      </c>
      <c r="DC6" s="36">
        <f t="shared" si="11"/>
        <v>76.680000000000007</v>
      </c>
      <c r="DD6" s="36">
        <f t="shared" si="11"/>
        <v>76.58</v>
      </c>
      <c r="DE6" s="36">
        <f t="shared" si="11"/>
        <v>76.69</v>
      </c>
      <c r="DF6" s="36">
        <f t="shared" si="11"/>
        <v>77.180000000000007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0.75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0.69</v>
      </c>
      <c r="EJ6" s="36">
        <f t="shared" si="14"/>
        <v>0.89</v>
      </c>
      <c r="EK6" s="36">
        <f t="shared" si="14"/>
        <v>0.98</v>
      </c>
      <c r="EL6" s="36">
        <f t="shared" si="14"/>
        <v>0.76</v>
      </c>
      <c r="EM6" s="36">
        <f t="shared" si="14"/>
        <v>0.8</v>
      </c>
      <c r="EN6" s="35" t="str">
        <f>IF(EN7="","",IF(EN7="-","【-】","【"&amp;SUBSTITUTE(TEXT(EN7,"#,##0.00"),"-","△")&amp;"】"))</f>
        <v>【0.59】</v>
      </c>
    </row>
    <row r="7" spans="1:144" s="37" customFormat="1" x14ac:dyDescent="0.15">
      <c r="A7" s="29"/>
      <c r="B7" s="38">
        <v>2016</v>
      </c>
      <c r="C7" s="38">
        <v>344311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99.79</v>
      </c>
      <c r="Q7" s="39">
        <v>3780</v>
      </c>
      <c r="R7" s="39">
        <v>7839</v>
      </c>
      <c r="S7" s="39">
        <v>43.11</v>
      </c>
      <c r="T7" s="39">
        <v>181.84</v>
      </c>
      <c r="U7" s="39">
        <v>7665</v>
      </c>
      <c r="V7" s="39">
        <v>14.33</v>
      </c>
      <c r="W7" s="39">
        <v>534.89</v>
      </c>
      <c r="X7" s="39">
        <v>90.82</v>
      </c>
      <c r="Y7" s="39">
        <v>85.37</v>
      </c>
      <c r="Z7" s="39">
        <v>93.28</v>
      </c>
      <c r="AA7" s="39">
        <v>85.15</v>
      </c>
      <c r="AB7" s="39">
        <v>93.54</v>
      </c>
      <c r="AC7" s="39">
        <v>73.63</v>
      </c>
      <c r="AD7" s="39">
        <v>75.709999999999994</v>
      </c>
      <c r="AE7" s="39">
        <v>75.09</v>
      </c>
      <c r="AF7" s="39">
        <v>75.34</v>
      </c>
      <c r="AG7" s="39">
        <v>76.650000000000006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355.58</v>
      </c>
      <c r="BF7" s="39">
        <v>347.49</v>
      </c>
      <c r="BG7" s="39">
        <v>339.85</v>
      </c>
      <c r="BH7" s="39">
        <v>311.82</v>
      </c>
      <c r="BI7" s="39">
        <v>308.76</v>
      </c>
      <c r="BJ7" s="39">
        <v>1158.82</v>
      </c>
      <c r="BK7" s="39">
        <v>1167.7</v>
      </c>
      <c r="BL7" s="39">
        <v>1228.58</v>
      </c>
      <c r="BM7" s="39">
        <v>1280.18</v>
      </c>
      <c r="BN7" s="39">
        <v>1346.23</v>
      </c>
      <c r="BO7" s="39">
        <v>1280.76</v>
      </c>
      <c r="BP7" s="39">
        <v>72.900000000000006</v>
      </c>
      <c r="BQ7" s="39">
        <v>77.56</v>
      </c>
      <c r="BR7" s="39">
        <v>76.900000000000006</v>
      </c>
      <c r="BS7" s="39">
        <v>80.88</v>
      </c>
      <c r="BT7" s="39">
        <v>80.91</v>
      </c>
      <c r="BU7" s="39">
        <v>55.6</v>
      </c>
      <c r="BV7" s="39">
        <v>54.43</v>
      </c>
      <c r="BW7" s="39">
        <v>53.81</v>
      </c>
      <c r="BX7" s="39">
        <v>53.62</v>
      </c>
      <c r="BY7" s="39">
        <v>53.41</v>
      </c>
      <c r="BZ7" s="39">
        <v>53.06</v>
      </c>
      <c r="CA7" s="39">
        <v>333.31</v>
      </c>
      <c r="CB7" s="39">
        <v>313.74</v>
      </c>
      <c r="CC7" s="39">
        <v>324.74</v>
      </c>
      <c r="CD7" s="39">
        <v>306.33</v>
      </c>
      <c r="CE7" s="39">
        <v>301.60000000000002</v>
      </c>
      <c r="CF7" s="39">
        <v>275.86</v>
      </c>
      <c r="CG7" s="39">
        <v>279.8</v>
      </c>
      <c r="CH7" s="39">
        <v>284.64999999999998</v>
      </c>
      <c r="CI7" s="39">
        <v>287.7</v>
      </c>
      <c r="CJ7" s="39">
        <v>277.39999999999998</v>
      </c>
      <c r="CK7" s="39">
        <v>314.83</v>
      </c>
      <c r="CL7" s="39">
        <v>50.87</v>
      </c>
      <c r="CM7" s="39">
        <v>50</v>
      </c>
      <c r="CN7" s="39">
        <v>49.79</v>
      </c>
      <c r="CO7" s="39">
        <v>52.4</v>
      </c>
      <c r="CP7" s="39">
        <v>52.64</v>
      </c>
      <c r="CQ7" s="39">
        <v>60.66</v>
      </c>
      <c r="CR7" s="39">
        <v>60.17</v>
      </c>
      <c r="CS7" s="39">
        <v>58.96</v>
      </c>
      <c r="CT7" s="39">
        <v>58.1</v>
      </c>
      <c r="CU7" s="39">
        <v>56.19</v>
      </c>
      <c r="CV7" s="39">
        <v>56.28</v>
      </c>
      <c r="CW7" s="39">
        <v>83.6</v>
      </c>
      <c r="CX7" s="39">
        <v>85.67</v>
      </c>
      <c r="CY7" s="39">
        <v>84.56</v>
      </c>
      <c r="CZ7" s="39">
        <v>85.08</v>
      </c>
      <c r="DA7" s="39">
        <v>85.49</v>
      </c>
      <c r="DB7" s="39">
        <v>77.319999999999993</v>
      </c>
      <c r="DC7" s="39">
        <v>76.680000000000007</v>
      </c>
      <c r="DD7" s="39">
        <v>76.58</v>
      </c>
      <c r="DE7" s="39">
        <v>76.69</v>
      </c>
      <c r="DF7" s="39">
        <v>77.180000000000007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0.75</v>
      </c>
      <c r="EE7" s="39">
        <v>0</v>
      </c>
      <c r="EF7" s="39">
        <v>0</v>
      </c>
      <c r="EG7" s="39">
        <v>0</v>
      </c>
      <c r="EH7" s="39">
        <v>0</v>
      </c>
      <c r="EI7" s="39">
        <v>0.69</v>
      </c>
      <c r="EJ7" s="39">
        <v>0.89</v>
      </c>
      <c r="EK7" s="39">
        <v>0.98</v>
      </c>
      <c r="EL7" s="39">
        <v>0.76</v>
      </c>
      <c r="EM7" s="39">
        <v>0.8</v>
      </c>
      <c r="EN7" s="39">
        <v>0.59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dcterms:created xsi:type="dcterms:W3CDTF">2017-12-25T01:46:23Z</dcterms:created>
  <dcterms:modified xsi:type="dcterms:W3CDTF">2018-02-16T00:12:36Z</dcterms:modified>
  <cp:category/>
</cp:coreProperties>
</file>