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<sst xmlns="http://schemas.openxmlformats.org/spreadsheetml/2006/main" count="232" uniqueCount="120">
  <si>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</si>
  <si>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</si>
  <si>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</si>
  <si>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</si>
  <si>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</si>
  <si>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</si>
  <si>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</si>
  <si>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</si>
  <si>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</si>
  <si>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</si>
  <si>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</si>
  <si>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</si>
  <si>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</si>
  <si>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</si>
  <si>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</si>
  <si>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</si>
  <si>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</si>
  <si>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</si>
  <si>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</si>
  <si>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</si>
  <si>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</si>
  <si>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</si>
  <si>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</si>
  <si>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</si>
  <si>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</si>
  <si>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</si>
  <si>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</si>
  <si>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</si>
  <si>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</si>
  <si>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</si>
  <si>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</si>
  <si>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</si>
  <si>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</si>
  <si>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</si>
  <si>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</si>
  <si>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</si>
  <si>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</si>
  <si>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</si>
  <si>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</si>
  <si>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</si>
  <si>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</si>
  <si>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</si>
  <si>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</si>
  <si>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</si>
  <si>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</si>
  <si>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</si>
  <si>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</si>
  <si>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</si>
  <si>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</si>
  <si>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</si>
  <si>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</si>
  <si>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</si>
  <si>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</si>
  <si>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</si>
  <si>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</si>
  <si>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</si>
  <si>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</si>
  <si>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</si>
  <si>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</si>
  <si>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</si>
  <si>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</si>
  <si>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</si>
  <si>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</si>
  <si>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</si>
  <si>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</si>
  <si>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</si>
  <si>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</si>
  <si>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</si>
  <si>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</si>
  <si>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</si>
  <si>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</si>
  <si>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</si>
  <si>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</si>
  <si>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</si>
  <si>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</si>
  <si>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</si>
  <si>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</si>
  <si>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</si>
  <si>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</si>
  <si>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</si>
  <si>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</si>
  <si>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</si>
  <si>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</si>
  <si>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</si>
  <si>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</si>
  <si>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</si>
  <si>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</si>
  <si>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</si>
  <si>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</si>
  <si>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</si>
  <si>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</si>
  <si>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</si>
  <si>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</si>
  <si>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</si>
  <si>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</si>
  <si>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</si>
  <si>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</si>
  <si>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</si>
  <si>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</si>
  <si>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</si>
  <si>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</si>
  <si>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</si>
  <si>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</si>
  <si>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</si>
  <si>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</si>
  <si>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世羅町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</si>
  <si>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</si>
  <si>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</si>
  <si>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</si>
  <si>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</si>
  <si>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</si>
  <si>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</si>
  <si>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</si>
  <si>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</si>
  <si>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</si>
  <si>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</si>
  <si>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民間企業出身</t>
    <rPh sb="0" eb="2">
      <t>ミンカン</t>
    </rPh>
    <rPh sb="2" eb="4">
      <t>キギョウ</t>
    </rPh>
    <rPh sb="4" eb="6">
      <t>シュッシン</t>
    </rPh>
    <phoneticPr fontId="4"/>
  </si>
  <si>
    <t>　本町の経常収支比率は、96.35％と前年の89.39％は上回ったものの、全国平均（114.35％）や類似団体平均値（107.95％）のいずれからも大きく下回っている。
反対に累積欠損金比率は今年度も単年度収支が赤字であったため32.99％と、全国平均（0.79％）や類似団体平均値（12.44％）を大きく上回り、年々経営状況が悪化していることを示す結果となった。
これは平成２７年度から簡易水道事業と統合したことが大きく影響しているといえる。
本町の地理的特性でもある中山間地域の水道事業を担っていた簡易水道事業は、少子高齢化による人口減少に伴い給水人口が年々減少しているうえに、施設は点在しているとうデメリットから経常収支比率も低く、健全経営が行えない状況にあった。
その簡易水道事業と統合したことにより、上水道事業は統合前まで給水収益などで維持管理費などを賄えていたにも関わらず統合後は賄えなくなったという経営状況に陥った結果となった。
また、企業債残高対給水収益比率も前年より改善されたとはいえ、平成１７年度から平成２１年度に渡り実施した村づくり交付金事業に伴う企業債発行が大きく影響し、1,275.16％と依然全国平均（270.87％）や類似団体平均値（483.11％）を大きく上回っている。
　供用開始から約５０年経過し、老朽化による施設の更新も年々増加傾向にあるため、水道施設耐震化計画等各種計画に基づき計画的な施設の更新に向け施設規模の見直しや、適切な料金確保のため料金改定にも着手するなど健全な事業運営に向け取り組む必要がある。</t>
    <rPh sb="1" eb="3">
      <t>ホンチョウ</t>
    </rPh>
    <rPh sb="4" eb="6">
      <t>ケイジョウ</t>
    </rPh>
    <rPh sb="6" eb="8">
      <t>シュウシ</t>
    </rPh>
    <rPh sb="8" eb="10">
      <t>ヒリツ</t>
    </rPh>
    <rPh sb="19" eb="21">
      <t>ゼンネン</t>
    </rPh>
    <rPh sb="29" eb="31">
      <t>ウワマワ</t>
    </rPh>
    <rPh sb="37" eb="39">
      <t>ゼンコク</t>
    </rPh>
    <rPh sb="39" eb="41">
      <t>ヘイキン</t>
    </rPh>
    <rPh sb="51" eb="53">
      <t>ルイジ</t>
    </rPh>
    <rPh sb="53" eb="55">
      <t>ダンタイ</t>
    </rPh>
    <rPh sb="55" eb="58">
      <t>ヘイキンチ</t>
    </rPh>
    <rPh sb="74" eb="75">
      <t>オオ</t>
    </rPh>
    <rPh sb="77" eb="79">
      <t>シタマワ</t>
    </rPh>
    <rPh sb="85" eb="87">
      <t>ハンタイ</t>
    </rPh>
    <rPh sb="88" eb="90">
      <t>ルイセキ</t>
    </rPh>
    <rPh sb="90" eb="93">
      <t>ケッソンキン</t>
    </rPh>
    <rPh sb="93" eb="95">
      <t>ヒリツ</t>
    </rPh>
    <rPh sb="96" eb="99">
      <t>コンネンド</t>
    </rPh>
    <rPh sb="100" eb="103">
      <t>タンネンド</t>
    </rPh>
    <rPh sb="103" eb="105">
      <t>シュウシ</t>
    </rPh>
    <rPh sb="106" eb="108">
      <t>アカジ</t>
    </rPh>
    <rPh sb="122" eb="124">
      <t>ゼンコク</t>
    </rPh>
    <rPh sb="124" eb="126">
      <t>ヘイキン</t>
    </rPh>
    <rPh sb="134" eb="136">
      <t>ルイジ</t>
    </rPh>
    <rPh sb="136" eb="138">
      <t>ダンタイ</t>
    </rPh>
    <rPh sb="138" eb="141">
      <t>ヘイキンチ</t>
    </rPh>
    <rPh sb="150" eb="151">
      <t>オオ</t>
    </rPh>
    <rPh sb="153" eb="155">
      <t>ウワマワ</t>
    </rPh>
    <rPh sb="157" eb="159">
      <t>ネンネン</t>
    </rPh>
    <rPh sb="159" eb="161">
      <t>ケイエイ</t>
    </rPh>
    <rPh sb="161" eb="163">
      <t>ジョウキョウ</t>
    </rPh>
    <rPh sb="164" eb="166">
      <t>アッカ</t>
    </rPh>
    <rPh sb="173" eb="174">
      <t>シメ</t>
    </rPh>
    <rPh sb="175" eb="177">
      <t>ケッカ</t>
    </rPh>
    <rPh sb="186" eb="188">
      <t>ヘイセイ</t>
    </rPh>
    <rPh sb="355" eb="358">
      <t>ジョウスイドウ</t>
    </rPh>
    <rPh sb="358" eb="360">
      <t>ジギョウ</t>
    </rPh>
    <rPh sb="366" eb="368">
      <t>キュウスイ</t>
    </rPh>
    <rPh sb="368" eb="370">
      <t>シュウエキ</t>
    </rPh>
    <rPh sb="373" eb="375">
      <t>イジ</t>
    </rPh>
    <rPh sb="375" eb="378">
      <t>カンリヒ</t>
    </rPh>
    <rPh sb="381" eb="382">
      <t>マカナ</t>
    </rPh>
    <rPh sb="388" eb="389">
      <t>カカ</t>
    </rPh>
    <rPh sb="392" eb="395">
      <t>トウゴウゴ</t>
    </rPh>
    <rPh sb="396" eb="397">
      <t>マカナ</t>
    </rPh>
    <rPh sb="406" eb="408">
      <t>ケイエイ</t>
    </rPh>
    <rPh sb="408" eb="410">
      <t>ジョウキョウ</t>
    </rPh>
    <rPh sb="411" eb="412">
      <t>オチイ</t>
    </rPh>
    <rPh sb="414" eb="416">
      <t>ケッカ</t>
    </rPh>
    <rPh sb="425" eb="427">
      <t>キギョウ</t>
    </rPh>
    <rPh sb="427" eb="428">
      <t>サイ</t>
    </rPh>
    <rPh sb="428" eb="430">
      <t>ザンダカ</t>
    </rPh>
    <rPh sb="430" eb="431">
      <t>タイ</t>
    </rPh>
    <rPh sb="431" eb="433">
      <t>キュウスイ</t>
    </rPh>
    <rPh sb="433" eb="435">
      <t>シュウエキ</t>
    </rPh>
    <rPh sb="435" eb="437">
      <t>ヒリツ</t>
    </rPh>
    <rPh sb="452" eb="454">
      <t>ヘイセイ</t>
    </rPh>
    <rPh sb="456" eb="458">
      <t>ネンド</t>
    </rPh>
    <rPh sb="460" eb="462">
      <t>ヘイセイ</t>
    </rPh>
    <rPh sb="464" eb="466">
      <t>ネンド</t>
    </rPh>
    <rPh sb="467" eb="468">
      <t>ワタ</t>
    </rPh>
    <rPh sb="469" eb="471">
      <t>ジッシ</t>
    </rPh>
    <rPh sb="473" eb="474">
      <t>ムラ</t>
    </rPh>
    <rPh sb="477" eb="480">
      <t>コウフキン</t>
    </rPh>
    <rPh sb="480" eb="482">
      <t>ジギョウ</t>
    </rPh>
    <rPh sb="483" eb="484">
      <t>トモナ</t>
    </rPh>
    <rPh sb="485" eb="487">
      <t>キギョウ</t>
    </rPh>
    <rPh sb="487" eb="488">
      <t>サイ</t>
    </rPh>
    <rPh sb="488" eb="490">
      <t>ハッコウ</t>
    </rPh>
    <rPh sb="491" eb="492">
      <t>オオ</t>
    </rPh>
    <rPh sb="494" eb="496">
      <t>エイキョウ</t>
    </rPh>
    <rPh sb="508" eb="510">
      <t>イゼン</t>
    </rPh>
    <rPh sb="510" eb="512">
      <t>ゼンコク</t>
    </rPh>
    <rPh sb="512" eb="514">
      <t>ヘイキン</t>
    </rPh>
    <rPh sb="524" eb="526">
      <t>ルイジ</t>
    </rPh>
    <rPh sb="526" eb="528">
      <t>ダンタイ</t>
    </rPh>
    <rPh sb="528" eb="531">
      <t>ヘイキンチ</t>
    </rPh>
    <rPh sb="541" eb="542">
      <t>オオ</t>
    </rPh>
    <rPh sb="544" eb="546">
      <t>ウワマワ</t>
    </rPh>
    <rPh sb="553" eb="555">
      <t>キョウヨウ</t>
    </rPh>
    <rPh sb="555" eb="557">
      <t>カイシ</t>
    </rPh>
    <rPh sb="559" eb="560">
      <t>ヤク</t>
    </rPh>
    <rPh sb="562" eb="563">
      <t>ネン</t>
    </rPh>
    <rPh sb="563" eb="565">
      <t>ケイカ</t>
    </rPh>
    <rPh sb="567" eb="570">
      <t>ロウキュウカ</t>
    </rPh>
    <rPh sb="573" eb="575">
      <t>シセツ</t>
    </rPh>
    <rPh sb="576" eb="578">
      <t>コウシン</t>
    </rPh>
    <rPh sb="579" eb="581">
      <t>ネンネン</t>
    </rPh>
    <rPh sb="581" eb="583">
      <t>ゾウカ</t>
    </rPh>
    <rPh sb="583" eb="585">
      <t>ケイコウ</t>
    </rPh>
    <rPh sb="591" eb="593">
      <t>スイドウ</t>
    </rPh>
    <rPh sb="593" eb="595">
      <t>シセツ</t>
    </rPh>
    <rPh sb="595" eb="598">
      <t>タイシンカ</t>
    </rPh>
    <rPh sb="598" eb="600">
      <t>ケイカク</t>
    </rPh>
    <rPh sb="600" eb="601">
      <t>トウ</t>
    </rPh>
    <rPh sb="601" eb="603">
      <t>カクシュ</t>
    </rPh>
    <rPh sb="603" eb="605">
      <t>ケイカク</t>
    </rPh>
    <rPh sb="606" eb="607">
      <t>モト</t>
    </rPh>
    <rPh sb="609" eb="612">
      <t>ケイカクテキ</t>
    </rPh>
    <rPh sb="613" eb="615">
      <t>シセツ</t>
    </rPh>
    <rPh sb="616" eb="618">
      <t>コウシン</t>
    </rPh>
    <rPh sb="619" eb="620">
      <t>ム</t>
    </rPh>
    <rPh sb="621" eb="623">
      <t>シセツ</t>
    </rPh>
    <rPh sb="623" eb="625">
      <t>キボ</t>
    </rPh>
    <rPh sb="626" eb="628">
      <t>ミナオ</t>
    </rPh>
    <rPh sb="631" eb="633">
      <t>テキセツ</t>
    </rPh>
    <rPh sb="634" eb="636">
      <t>リョウキン</t>
    </rPh>
    <rPh sb="636" eb="638">
      <t>カクホ</t>
    </rPh>
    <rPh sb="641" eb="643">
      <t>リョウキン</t>
    </rPh>
    <rPh sb="643" eb="645">
      <t>カイテイ</t>
    </rPh>
    <rPh sb="647" eb="649">
      <t>チャクシュ</t>
    </rPh>
    <rPh sb="653" eb="655">
      <t>ケンゼン</t>
    </rPh>
    <rPh sb="656" eb="658">
      <t>ジギョウ</t>
    </rPh>
    <rPh sb="658" eb="660">
      <t>ウンエイ</t>
    </rPh>
    <rPh sb="661" eb="662">
      <t>ム</t>
    </rPh>
    <rPh sb="663" eb="664">
      <t>ト</t>
    </rPh>
    <rPh sb="665" eb="666">
      <t>ク</t>
    </rPh>
    <rPh sb="667" eb="669">
      <t>ヒツヨウ</t>
    </rPh>
    <phoneticPr fontId="4"/>
  </si>
  <si>
    <t>　施設の老朽化度合いを示す有形固定資産原価償却率は43.96％と、全国平均（47.91％）及び類似団体平均値（48.30％）のいずれも下回っている。
　しかしながら、経年化による施設や管路も老朽資産の増加が見込まれるため、水道施設耐震化計画に基づき優先順位や工法、また、財源面を考慮しながら適切な維持管理や更新に取り組む必要がある。</t>
    <rPh sb="1" eb="3">
      <t>シセツ</t>
    </rPh>
    <rPh sb="4" eb="7">
      <t>ロウキュウカ</t>
    </rPh>
    <rPh sb="7" eb="9">
      <t>ドア</t>
    </rPh>
    <rPh sb="11" eb="12">
      <t>シメ</t>
    </rPh>
    <rPh sb="13" eb="15">
      <t>ユウケイ</t>
    </rPh>
    <rPh sb="15" eb="17">
      <t>コテイ</t>
    </rPh>
    <rPh sb="17" eb="19">
      <t>シサン</t>
    </rPh>
    <rPh sb="19" eb="21">
      <t>ゲンカ</t>
    </rPh>
    <rPh sb="21" eb="23">
      <t>ショウキャク</t>
    </rPh>
    <rPh sb="23" eb="24">
      <t>リツ</t>
    </rPh>
    <rPh sb="33" eb="35">
      <t>ゼンコク</t>
    </rPh>
    <rPh sb="35" eb="37">
      <t>ヘイキン</t>
    </rPh>
    <rPh sb="45" eb="46">
      <t>オヨ</t>
    </rPh>
    <rPh sb="47" eb="49">
      <t>ルイジ</t>
    </rPh>
    <rPh sb="49" eb="51">
      <t>ダンタイ</t>
    </rPh>
    <rPh sb="51" eb="54">
      <t>ヘイキンチ</t>
    </rPh>
    <rPh sb="67" eb="69">
      <t>シタマワ</t>
    </rPh>
    <rPh sb="83" eb="86">
      <t>ケイネンカ</t>
    </rPh>
    <rPh sb="89" eb="91">
      <t>シセツ</t>
    </rPh>
    <rPh sb="92" eb="94">
      <t>カンロ</t>
    </rPh>
    <rPh sb="95" eb="97">
      <t>ロウキュウ</t>
    </rPh>
    <rPh sb="97" eb="99">
      <t>シサン</t>
    </rPh>
    <rPh sb="100" eb="102">
      <t>ゾウカ</t>
    </rPh>
    <rPh sb="103" eb="105">
      <t>ミコ</t>
    </rPh>
    <rPh sb="111" eb="113">
      <t>スイドウ</t>
    </rPh>
    <rPh sb="113" eb="115">
      <t>シセツ</t>
    </rPh>
    <rPh sb="115" eb="117">
      <t>タイシン</t>
    </rPh>
    <rPh sb="117" eb="118">
      <t>カ</t>
    </rPh>
    <rPh sb="118" eb="120">
      <t>ケイカク</t>
    </rPh>
    <rPh sb="121" eb="122">
      <t>モト</t>
    </rPh>
    <rPh sb="124" eb="126">
      <t>ユウセン</t>
    </rPh>
    <rPh sb="126" eb="128">
      <t>ジュンイ</t>
    </rPh>
    <rPh sb="129" eb="131">
      <t>コウホウ</t>
    </rPh>
    <rPh sb="135" eb="137">
      <t>ザイゲン</t>
    </rPh>
    <rPh sb="137" eb="138">
      <t>メン</t>
    </rPh>
    <rPh sb="139" eb="141">
      <t>コウリョ</t>
    </rPh>
    <rPh sb="145" eb="147">
      <t>テキセツ</t>
    </rPh>
    <rPh sb="148" eb="150">
      <t>イジ</t>
    </rPh>
    <rPh sb="150" eb="152">
      <t>カンリ</t>
    </rPh>
    <rPh sb="153" eb="155">
      <t>コウシン</t>
    </rPh>
    <rPh sb="156" eb="157">
      <t>ト</t>
    </rPh>
    <rPh sb="158" eb="159">
      <t>ク</t>
    </rPh>
    <rPh sb="160" eb="162">
      <t>ヒツヨウ</t>
    </rPh>
    <phoneticPr fontId="4"/>
  </si>
  <si>
    <t>　本町の上水道事業における経営状況は、簡易水道事業と統合したことにより年々累積欠損金が増加し厳しい局面に立たされており、経常収支を黒字に転換させるための経営改善に努める必要がある。
しかしながら財源の骨幹である給水収益は、少子高齢化による給水人口の減少などにより減少が見込まれる。
その反面、施設は老朽化により更新が避けられない状況にある。
　以上のことを踏まえ、今後は厳しい状況下のもと各種計画に基づき、中長期的な展望による経営改善に早急に努める必要がある。</t>
    <rPh sb="1" eb="3">
      <t>ホンチョウ</t>
    </rPh>
    <rPh sb="4" eb="7">
      <t>ジョウスイドウ</t>
    </rPh>
    <rPh sb="7" eb="9">
      <t>ジギョウ</t>
    </rPh>
    <rPh sb="13" eb="15">
      <t>ケイエイ</t>
    </rPh>
    <rPh sb="15" eb="17">
      <t>ジョウキョウ</t>
    </rPh>
    <rPh sb="19" eb="21">
      <t>カンイ</t>
    </rPh>
    <rPh sb="21" eb="23">
      <t>スイドウ</t>
    </rPh>
    <rPh sb="23" eb="25">
      <t>ジギョウ</t>
    </rPh>
    <rPh sb="26" eb="28">
      <t>トウゴウ</t>
    </rPh>
    <rPh sb="35" eb="37">
      <t>ネンネン</t>
    </rPh>
    <rPh sb="37" eb="39">
      <t>ルイセキ</t>
    </rPh>
    <rPh sb="39" eb="42">
      <t>ケッソンキン</t>
    </rPh>
    <rPh sb="43" eb="45">
      <t>ゾウカ</t>
    </rPh>
    <rPh sb="46" eb="47">
      <t>キビ</t>
    </rPh>
    <rPh sb="49" eb="51">
      <t>キョクメン</t>
    </rPh>
    <rPh sb="52" eb="53">
      <t>タ</t>
    </rPh>
    <rPh sb="60" eb="62">
      <t>ケイジョウ</t>
    </rPh>
    <rPh sb="62" eb="64">
      <t>シュウシ</t>
    </rPh>
    <rPh sb="65" eb="67">
      <t>クロジ</t>
    </rPh>
    <rPh sb="68" eb="70">
      <t>テンカン</t>
    </rPh>
    <rPh sb="76" eb="78">
      <t>ケイエイ</t>
    </rPh>
    <rPh sb="78" eb="80">
      <t>カイゼン</t>
    </rPh>
    <rPh sb="81" eb="82">
      <t>ツト</t>
    </rPh>
    <rPh sb="84" eb="86">
      <t>ヒツヨウ</t>
    </rPh>
    <rPh sb="97" eb="99">
      <t>ザイゲン</t>
    </rPh>
    <rPh sb="100" eb="102">
      <t>コッカン</t>
    </rPh>
    <rPh sb="105" eb="107">
      <t>キュウスイ</t>
    </rPh>
    <rPh sb="107" eb="109">
      <t>シュウエキ</t>
    </rPh>
    <rPh sb="111" eb="113">
      <t>ショウシ</t>
    </rPh>
    <rPh sb="113" eb="116">
      <t>コウレイカ</t>
    </rPh>
    <rPh sb="119" eb="121">
      <t>キュウスイ</t>
    </rPh>
    <rPh sb="121" eb="123">
      <t>ジンコウ</t>
    </rPh>
    <rPh sb="124" eb="126">
      <t>ゲンショウ</t>
    </rPh>
    <rPh sb="131" eb="133">
      <t>ゲンショウ</t>
    </rPh>
    <rPh sb="134" eb="136">
      <t>ミコ</t>
    </rPh>
    <rPh sb="143" eb="145">
      <t>ハンメン</t>
    </rPh>
    <rPh sb="146" eb="148">
      <t>シセツ</t>
    </rPh>
    <rPh sb="149" eb="152">
      <t>ロウキュウカ</t>
    </rPh>
    <rPh sb="155" eb="157">
      <t>コウシン</t>
    </rPh>
    <rPh sb="158" eb="159">
      <t>サ</t>
    </rPh>
    <rPh sb="164" eb="166">
      <t>ジョウキョウ</t>
    </rPh>
    <rPh sb="172" eb="174">
      <t>イジョウ</t>
    </rPh>
    <rPh sb="178" eb="179">
      <t>フ</t>
    </rPh>
    <rPh sb="182" eb="184">
      <t>コンゴ</t>
    </rPh>
    <rPh sb="185" eb="186">
      <t>キビ</t>
    </rPh>
    <rPh sb="188" eb="191">
      <t>ジョウキョウカ</t>
    </rPh>
    <rPh sb="194" eb="196">
      <t>カクシュ</t>
    </rPh>
    <rPh sb="196" eb="198">
      <t>ケイカク</t>
    </rPh>
    <rPh sb="199" eb="200">
      <t>モト</t>
    </rPh>
    <rPh sb="203" eb="207">
      <t>チュウチョウキテキ</t>
    </rPh>
    <rPh sb="208" eb="210">
      <t>テンボウ</t>
    </rPh>
    <rPh sb="213" eb="215">
      <t>ケイエイ</t>
    </rPh>
    <rPh sb="215" eb="217">
      <t>カイゼン</t>
    </rPh>
    <rPh sb="218" eb="220">
      <t>サッキュウ</t>
    </rPh>
    <rPh sb="221" eb="222">
      <t>ツト</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</si>
</sst>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923264"/>
        <c:axId val="1014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100923264"/>
        <c:axId val="101400576"/>
      </c:lineChart>
      <c:dateAx>
        <c:axId val="100923264"/>
        <c:scaling>
          <c:orientation val="minMax"/>
        </c:scaling>
        <c:delete val="1"/>
        <c:axPos val="b"/>
        <c:numFmt formatCode="ge" sourceLinked="1"/>
        <c:majorTickMark val="none"/>
        <c:minorTickMark val="none"/>
        <c:tickLblPos val="none"/>
        <c:crossAx val="101400576"/>
        <c:crosses val="autoZero"/>
        <c:auto val="1"/>
        <c:lblOffset val="100"/>
        <c:baseTimeUnit val="years"/>
      </c:dateAx>
      <c:valAx>
        <c:axId val="1014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45.02</c:v>
                </c:pt>
                <c:pt idx="1">
                  <c:v>51.41</c:v>
                </c:pt>
                <c:pt idx="2">
                  <c:v>49.4</c:v>
                </c:pt>
                <c:pt idx="3">
                  <c:v>53.75</c:v>
                </c:pt>
                <c:pt idx="4">
                  <c:v>52.92</c:v>
                </c:pt>
              </c:numCache>
            </c:numRef>
          </c:val>
        </c:ser>
        <c:dLbls>
          <c:showLegendKey val="0"/>
          <c:showVal val="0"/>
          <c:showCatName val="0"/>
          <c:showSerName val="0"/>
          <c:showPercent val="0"/>
          <c:showBubbleSize val="0"/>
        </c:dLbls>
        <c:gapWidth val="150"/>
        <c:axId val="103954688"/>
        <c:axId val="1039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03954688"/>
        <c:axId val="103977344"/>
      </c:lineChart>
      <c:dateAx>
        <c:axId val="103954688"/>
        <c:scaling>
          <c:orientation val="minMax"/>
        </c:scaling>
        <c:delete val="1"/>
        <c:axPos val="b"/>
        <c:numFmt formatCode="ge" sourceLinked="1"/>
        <c:majorTickMark val="none"/>
        <c:minorTickMark val="none"/>
        <c:tickLblPos val="none"/>
        <c:crossAx val="103977344"/>
        <c:crosses val="autoZero"/>
        <c:auto val="1"/>
        <c:lblOffset val="100"/>
        <c:baseTimeUnit val="years"/>
      </c:dateAx>
      <c:valAx>
        <c:axId val="1039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90.28</c:v>
                </c:pt>
                <c:pt idx="1">
                  <c:v>90.67</c:v>
                </c:pt>
                <c:pt idx="2">
                  <c:v>93.86</c:v>
                </c:pt>
                <c:pt idx="3">
                  <c:v>92.26</c:v>
                </c:pt>
                <c:pt idx="4">
                  <c:v>93.42</c:v>
                </c:pt>
              </c:numCache>
            </c:numRef>
          </c:val>
        </c:ser>
        <c:dLbls>
          <c:showLegendKey val="0"/>
          <c:showVal val="0"/>
          <c:showCatName val="0"/>
          <c:showSerName val="0"/>
          <c:showPercent val="0"/>
          <c:showBubbleSize val="0"/>
        </c:dLbls>
        <c:gapWidth val="150"/>
        <c:axId val="104015744"/>
        <c:axId val="1040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104015744"/>
        <c:axId val="104017920"/>
      </c:lineChart>
      <c:dateAx>
        <c:axId val="104015744"/>
        <c:scaling>
          <c:orientation val="minMax"/>
        </c:scaling>
        <c:delete val="1"/>
        <c:axPos val="b"/>
        <c:numFmt formatCode="ge" sourceLinked="1"/>
        <c:majorTickMark val="none"/>
        <c:minorTickMark val="none"/>
        <c:tickLblPos val="none"/>
        <c:crossAx val="104017920"/>
        <c:crosses val="autoZero"/>
        <c:auto val="1"/>
        <c:lblOffset val="100"/>
        <c:baseTimeUnit val="years"/>
      </c:dateAx>
      <c:valAx>
        <c:axId val="1040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66.510000000000005</c:v>
                </c:pt>
                <c:pt idx="1">
                  <c:v>104.26</c:v>
                </c:pt>
                <c:pt idx="2">
                  <c:v>117.22</c:v>
                </c:pt>
                <c:pt idx="3">
                  <c:v>89.39</c:v>
                </c:pt>
                <c:pt idx="4">
                  <c:v>96.35</c:v>
                </c:pt>
              </c:numCache>
            </c:numRef>
          </c:val>
        </c:ser>
        <c:dLbls>
          <c:showLegendKey val="0"/>
          <c:showVal val="0"/>
          <c:showCatName val="0"/>
          <c:showSerName val="0"/>
          <c:showPercent val="0"/>
          <c:showBubbleSize val="0"/>
        </c:dLbls>
        <c:gapWidth val="150"/>
        <c:axId val="101426688"/>
        <c:axId val="1014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101426688"/>
        <c:axId val="101428608"/>
      </c:lineChart>
      <c:dateAx>
        <c:axId val="101426688"/>
        <c:scaling>
          <c:orientation val="minMax"/>
        </c:scaling>
        <c:delete val="1"/>
        <c:axPos val="b"/>
        <c:numFmt formatCode="ge" sourceLinked="1"/>
        <c:majorTickMark val="none"/>
        <c:minorTickMark val="none"/>
        <c:tickLblPos val="none"/>
        <c:crossAx val="101428608"/>
        <c:crosses val="autoZero"/>
        <c:auto val="1"/>
        <c:lblOffset val="100"/>
        <c:baseTimeUnit val="years"/>
      </c:dateAx>
      <c:valAx>
        <c:axId val="10142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4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c:v>
                </c:pt>
                <c:pt idx="1">
                  <c:v>41.32</c:v>
                </c:pt>
                <c:pt idx="2">
                  <c:v>43.96</c:v>
                </c:pt>
                <c:pt idx="3">
                  <c:v>41.89</c:v>
                </c:pt>
                <c:pt idx="4">
                  <c:v>43.96</c:v>
                </c:pt>
              </c:numCache>
            </c:numRef>
          </c:val>
        </c:ser>
        <c:dLbls>
          <c:showLegendKey val="0"/>
          <c:showVal val="0"/>
          <c:showCatName val="0"/>
          <c:showSerName val="0"/>
          <c:showPercent val="0"/>
          <c:showBubbleSize val="0"/>
        </c:dLbls>
        <c:gapWidth val="150"/>
        <c:axId val="102515840"/>
        <c:axId val="10251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102515840"/>
        <c:axId val="102517760"/>
      </c:lineChart>
      <c:dateAx>
        <c:axId val="102515840"/>
        <c:scaling>
          <c:orientation val="minMax"/>
        </c:scaling>
        <c:delete val="1"/>
        <c:axPos val="b"/>
        <c:numFmt formatCode="ge" sourceLinked="1"/>
        <c:majorTickMark val="none"/>
        <c:minorTickMark val="none"/>
        <c:tickLblPos val="none"/>
        <c:crossAx val="102517760"/>
        <c:crosses val="autoZero"/>
        <c:auto val="1"/>
        <c:lblOffset val="100"/>
        <c:baseTimeUnit val="years"/>
      </c:dateAx>
      <c:valAx>
        <c:axId val="10251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1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0.43</c:v>
                </c:pt>
                <c:pt idx="1">
                  <c:v>1.4</c:v>
                </c:pt>
                <c:pt idx="2">
                  <c:v>1.4</c:v>
                </c:pt>
                <c:pt idx="3" formatCode="#,##0.00;&quot;△&quot;#,##0.00">
                  <c:v>0</c:v>
                </c:pt>
                <c:pt idx="4" formatCode="#,##0.00;&quot;△&quot;#,##0.00">
                  <c:v>0</c:v>
                </c:pt>
              </c:numCache>
            </c:numRef>
          </c:val>
        </c:ser>
        <c:dLbls>
          <c:showLegendKey val="0"/>
          <c:showVal val="0"/>
          <c:showCatName val="0"/>
          <c:showSerName val="0"/>
          <c:showPercent val="0"/>
          <c:showBubbleSize val="0"/>
        </c:dLbls>
        <c:gapWidth val="150"/>
        <c:axId val="102548224"/>
        <c:axId val="1025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102548224"/>
        <c:axId val="102550144"/>
      </c:lineChart>
      <c:dateAx>
        <c:axId val="102548224"/>
        <c:scaling>
          <c:orientation val="minMax"/>
        </c:scaling>
        <c:delete val="1"/>
        <c:axPos val="b"/>
        <c:numFmt formatCode="ge" sourceLinked="1"/>
        <c:majorTickMark val="none"/>
        <c:minorTickMark val="none"/>
        <c:tickLblPos val="none"/>
        <c:crossAx val="102550144"/>
        <c:crosses val="autoZero"/>
        <c:auto val="1"/>
        <c:lblOffset val="100"/>
        <c:baseTimeUnit val="years"/>
      </c:dateAx>
      <c:valAx>
        <c:axId val="1025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469.23</c:v>
                </c:pt>
                <c:pt idx="1">
                  <c:v>0</c:v>
                </c:pt>
                <c:pt idx="2">
                  <c:v>0</c:v>
                </c:pt>
                <c:pt idx="3" formatCode="#,##0.00;&quot;△&quot;#,##0.00;&quot;-&quot;">
                  <c:v>28.18</c:v>
                </c:pt>
                <c:pt idx="4" formatCode="#,##0.00;&quot;△&quot;#,##0.00;&quot;-&quot;">
                  <c:v>32.99</c:v>
                </c:pt>
              </c:numCache>
            </c:numRef>
          </c:val>
        </c:ser>
        <c:dLbls>
          <c:showLegendKey val="0"/>
          <c:showVal val="0"/>
          <c:showCatName val="0"/>
          <c:showSerName val="0"/>
          <c:showPercent val="0"/>
          <c:showBubbleSize val="0"/>
        </c:dLbls>
        <c:gapWidth val="150"/>
        <c:axId val="102680832"/>
        <c:axId val="1026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102680832"/>
        <c:axId val="102691200"/>
      </c:lineChart>
      <c:dateAx>
        <c:axId val="102680832"/>
        <c:scaling>
          <c:orientation val="minMax"/>
        </c:scaling>
        <c:delete val="1"/>
        <c:axPos val="b"/>
        <c:numFmt formatCode="ge" sourceLinked="1"/>
        <c:majorTickMark val="none"/>
        <c:minorTickMark val="none"/>
        <c:tickLblPos val="none"/>
        <c:crossAx val="102691200"/>
        <c:crosses val="autoZero"/>
        <c:auto val="1"/>
        <c:lblOffset val="100"/>
        <c:baseTimeUnit val="years"/>
      </c:dateAx>
      <c:valAx>
        <c:axId val="102691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6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8416.75</c:v>
                </c:pt>
                <c:pt idx="1">
                  <c:v>9213.2000000000007</c:v>
                </c:pt>
                <c:pt idx="2">
                  <c:v>941.63</c:v>
                </c:pt>
                <c:pt idx="3">
                  <c:v>428.48</c:v>
                </c:pt>
                <c:pt idx="4">
                  <c:v>465.04</c:v>
                </c:pt>
              </c:numCache>
            </c:numRef>
          </c:val>
        </c:ser>
        <c:dLbls>
          <c:showLegendKey val="0"/>
          <c:showVal val="0"/>
          <c:showCatName val="0"/>
          <c:showSerName val="0"/>
          <c:showPercent val="0"/>
          <c:showBubbleSize val="0"/>
        </c:dLbls>
        <c:gapWidth val="150"/>
        <c:axId val="102721792"/>
        <c:axId val="1027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102721792"/>
        <c:axId val="102728064"/>
      </c:lineChart>
      <c:dateAx>
        <c:axId val="102721792"/>
        <c:scaling>
          <c:orientation val="minMax"/>
        </c:scaling>
        <c:delete val="1"/>
        <c:axPos val="b"/>
        <c:numFmt formatCode="ge" sourceLinked="1"/>
        <c:majorTickMark val="none"/>
        <c:minorTickMark val="none"/>
        <c:tickLblPos val="none"/>
        <c:crossAx val="102728064"/>
        <c:crosses val="autoZero"/>
        <c:auto val="1"/>
        <c:lblOffset val="100"/>
        <c:baseTimeUnit val="years"/>
      </c:dateAx>
      <c:valAx>
        <c:axId val="102728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7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1792.71</c:v>
                </c:pt>
                <c:pt idx="1">
                  <c:v>1078.28</c:v>
                </c:pt>
                <c:pt idx="2">
                  <c:v>1011.29</c:v>
                </c:pt>
                <c:pt idx="3">
                  <c:v>1391.67</c:v>
                </c:pt>
                <c:pt idx="4">
                  <c:v>1275.1600000000001</c:v>
                </c:pt>
              </c:numCache>
            </c:numRef>
          </c:val>
        </c:ser>
        <c:dLbls>
          <c:showLegendKey val="0"/>
          <c:showVal val="0"/>
          <c:showCatName val="0"/>
          <c:showSerName val="0"/>
          <c:showPercent val="0"/>
          <c:showBubbleSize val="0"/>
        </c:dLbls>
        <c:gapWidth val="150"/>
        <c:axId val="102750080"/>
        <c:axId val="1027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02750080"/>
        <c:axId val="102764544"/>
      </c:lineChart>
      <c:dateAx>
        <c:axId val="102750080"/>
        <c:scaling>
          <c:orientation val="minMax"/>
        </c:scaling>
        <c:delete val="1"/>
        <c:axPos val="b"/>
        <c:numFmt formatCode="ge" sourceLinked="1"/>
        <c:majorTickMark val="none"/>
        <c:minorTickMark val="none"/>
        <c:tickLblPos val="none"/>
        <c:crossAx val="102764544"/>
        <c:crosses val="autoZero"/>
        <c:auto val="1"/>
        <c:lblOffset val="100"/>
        <c:baseTimeUnit val="years"/>
      </c:dateAx>
      <c:valAx>
        <c:axId val="10276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7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40.880000000000003</c:v>
                </c:pt>
                <c:pt idx="1">
                  <c:v>55.75</c:v>
                </c:pt>
                <c:pt idx="2">
                  <c:v>76.989999999999995</c:v>
                </c:pt>
                <c:pt idx="3">
                  <c:v>55.97</c:v>
                </c:pt>
                <c:pt idx="4">
                  <c:v>58.49</c:v>
                </c:pt>
              </c:numCache>
            </c:numRef>
          </c:val>
        </c:ser>
        <c:dLbls>
          <c:showLegendKey val="0"/>
          <c:showVal val="0"/>
          <c:showCatName val="0"/>
          <c:showSerName val="0"/>
          <c:showPercent val="0"/>
          <c:showBubbleSize val="0"/>
        </c:dLbls>
        <c:gapWidth val="150"/>
        <c:axId val="102798464"/>
        <c:axId val="1028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02798464"/>
        <c:axId val="102800384"/>
      </c:lineChart>
      <c:dateAx>
        <c:axId val="102798464"/>
        <c:scaling>
          <c:orientation val="minMax"/>
        </c:scaling>
        <c:delete val="1"/>
        <c:axPos val="b"/>
        <c:numFmt formatCode="ge" sourceLinked="1"/>
        <c:majorTickMark val="none"/>
        <c:minorTickMark val="none"/>
        <c:tickLblPos val="none"/>
        <c:crossAx val="102800384"/>
        <c:crosses val="autoZero"/>
        <c:auto val="1"/>
        <c:lblOffset val="100"/>
        <c:baseTimeUnit val="years"/>
      </c:dateAx>
      <c:valAx>
        <c:axId val="1028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519.13</c:v>
                </c:pt>
                <c:pt idx="1">
                  <c:v>376.71</c:v>
                </c:pt>
                <c:pt idx="2">
                  <c:v>273.60000000000002</c:v>
                </c:pt>
                <c:pt idx="3">
                  <c:v>377.46</c:v>
                </c:pt>
                <c:pt idx="4">
                  <c:v>360.11</c:v>
                </c:pt>
              </c:numCache>
            </c:numRef>
          </c:val>
        </c:ser>
        <c:dLbls>
          <c:showLegendKey val="0"/>
          <c:showVal val="0"/>
          <c:showCatName val="0"/>
          <c:showSerName val="0"/>
          <c:showPercent val="0"/>
          <c:showBubbleSize val="0"/>
        </c:dLbls>
        <c:gapWidth val="150"/>
        <c:axId val="102808192"/>
        <c:axId val="102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02808192"/>
        <c:axId val="102822656"/>
      </c:lineChart>
      <c:dateAx>
        <c:axId val="102808192"/>
        <c:scaling>
          <c:orientation val="minMax"/>
        </c:scaling>
        <c:delete val="1"/>
        <c:axPos val="b"/>
        <c:numFmt formatCode="ge" sourceLinked="1"/>
        <c:majorTickMark val="none"/>
        <c:minorTickMark val="none"/>
        <c:tickLblPos val="none"/>
        <c:crossAx val="102822656"/>
        <c:crosses val="autoZero"/>
        <c:auto val="1"/>
        <c:lblOffset val="100"/>
        <c:baseTimeUnit val="years"/>
      </c:dateAx>
      <c:valAx>
        <c:axId val="102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0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0"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広島県　世羅町</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7" t="s">
        <v>116</v>
      </c>
      <c r="AE8" s="87"/>
      <c r="AF8" s="87"/>
      <c r="AG8" s="87"/>
      <c r="AH8" s="87"/>
      <c r="AI8" s="87"/>
      <c r="AJ8" s="87"/>
      <c r="AK8" s="5"/>
      <c r="AL8" s="74">
        <f>データ!$R$6</f>
        <v>16845</v>
      </c>
      <c r="AM8" s="74"/>
      <c r="AN8" s="74"/>
      <c r="AO8" s="74"/>
      <c r="AP8" s="74"/>
      <c r="AQ8" s="74"/>
      <c r="AR8" s="74"/>
      <c r="AS8" s="74"/>
      <c r="AT8" s="70">
        <f>データ!$S$6</f>
        <v>278.14</v>
      </c>
      <c r="AU8" s="71"/>
      <c r="AV8" s="71"/>
      <c r="AW8" s="71"/>
      <c r="AX8" s="71"/>
      <c r="AY8" s="71"/>
      <c r="AZ8" s="71"/>
      <c r="BA8" s="71"/>
      <c r="BB8" s="73">
        <f>データ!$T$6</f>
        <v>60.56</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61.56</v>
      </c>
      <c r="J10" s="71"/>
      <c r="K10" s="71"/>
      <c r="L10" s="71"/>
      <c r="M10" s="71"/>
      <c r="N10" s="71"/>
      <c r="O10" s="72"/>
      <c r="P10" s="73">
        <f>データ!$P$6</f>
        <v>48.59</v>
      </c>
      <c r="Q10" s="73"/>
      <c r="R10" s="73"/>
      <c r="S10" s="73"/>
      <c r="T10" s="73"/>
      <c r="U10" s="73"/>
      <c r="V10" s="73"/>
      <c r="W10" s="74">
        <f>データ!$Q$6</f>
        <v>3456</v>
      </c>
      <c r="X10" s="74"/>
      <c r="Y10" s="74"/>
      <c r="Z10" s="74"/>
      <c r="AA10" s="74"/>
      <c r="AB10" s="74"/>
      <c r="AC10" s="74"/>
      <c r="AD10" s="2"/>
      <c r="AE10" s="2"/>
      <c r="AF10" s="2"/>
      <c r="AG10" s="2"/>
      <c r="AH10" s="5"/>
      <c r="AI10" s="5"/>
      <c r="AJ10" s="5"/>
      <c r="AK10" s="5"/>
      <c r="AL10" s="74">
        <f>データ!$U$6</f>
        <v>8149</v>
      </c>
      <c r="AM10" s="74"/>
      <c r="AN10" s="74"/>
      <c r="AO10" s="74"/>
      <c r="AP10" s="74"/>
      <c r="AQ10" s="74"/>
      <c r="AR10" s="74"/>
      <c r="AS10" s="74"/>
      <c r="AT10" s="70">
        <f>データ!$V$6</f>
        <v>52</v>
      </c>
      <c r="AU10" s="71"/>
      <c r="AV10" s="71"/>
      <c r="AW10" s="71"/>
      <c r="AX10" s="71"/>
      <c r="AY10" s="71"/>
      <c r="AZ10" s="71"/>
      <c r="BA10" s="71"/>
      <c r="BB10" s="73">
        <f>データ!$W$6</f>
        <v>156.71</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117</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7.2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7.2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7.2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7.2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7.2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2"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2"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2"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2"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2"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2"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2"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2.7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2.7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2.7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2.7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2.7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2.7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2.7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2.7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2.7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2.7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2.7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2.7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2.7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2.7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2.7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2.7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2.7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2.7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2.7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2.7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2.7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344621</v>
      </c>
      <c r="D6" s="34">
        <f t="shared" si="3"/>
        <v>46</v>
      </c>
      <c r="E6" s="34">
        <f t="shared" si="3"/>
        <v>1</v>
      </c>
      <c r="F6" s="34">
        <f t="shared" si="3"/>
        <v>0</v>
      </c>
      <c r="G6" s="34">
        <f t="shared" si="3"/>
        <v>1</v>
      </c>
      <c r="H6" s="34" t="str">
        <f t="shared" si="3"/>
        <v>広島県　世羅町</v>
      </c>
      <c r="I6" s="34" t="str">
        <f t="shared" si="3"/>
        <v>法適用</v>
      </c>
      <c r="J6" s="34" t="str">
        <f t="shared" si="3"/>
        <v>水道事業</v>
      </c>
      <c r="K6" s="34" t="str">
        <f t="shared" si="3"/>
        <v>末端給水事業</v>
      </c>
      <c r="L6" s="34" t="str">
        <f t="shared" si="3"/>
        <v>A8</v>
      </c>
      <c r="M6" s="34">
        <f t="shared" si="3"/>
        <v>0</v>
      </c>
      <c r="N6" s="35" t="str">
        <f t="shared" si="3"/>
        <v>-</v>
      </c>
      <c r="O6" s="35">
        <f t="shared" si="3"/>
        <v>61.56</v>
      </c>
      <c r="P6" s="35">
        <f t="shared" si="3"/>
        <v>48.59</v>
      </c>
      <c r="Q6" s="35">
        <f t="shared" si="3"/>
        <v>3456</v>
      </c>
      <c r="R6" s="35">
        <f t="shared" si="3"/>
        <v>16845</v>
      </c>
      <c r="S6" s="35">
        <f t="shared" si="3"/>
        <v>278.14</v>
      </c>
      <c r="T6" s="35">
        <f t="shared" si="3"/>
        <v>60.56</v>
      </c>
      <c r="U6" s="35">
        <f t="shared" si="3"/>
        <v>8149</v>
      </c>
      <c r="V6" s="35">
        <f t="shared" si="3"/>
        <v>52</v>
      </c>
      <c r="W6" s="35">
        <f t="shared" si="3"/>
        <v>156.71</v>
      </c>
      <c r="X6" s="36">
        <f>IF(X7="",NA(),X7)</f>
        <v>66.510000000000005</v>
      </c>
      <c r="Y6" s="36">
        <f t="shared" ref="Y6:AG6" si="4">IF(Y7="",NA(),Y7)</f>
        <v>104.26</v>
      </c>
      <c r="Z6" s="36">
        <f t="shared" si="4"/>
        <v>117.22</v>
      </c>
      <c r="AA6" s="36">
        <f t="shared" si="4"/>
        <v>89.39</v>
      </c>
      <c r="AB6" s="36">
        <f t="shared" si="4"/>
        <v>96.35</v>
      </c>
      <c r="AC6" s="36">
        <f t="shared" si="4"/>
        <v>104.95</v>
      </c>
      <c r="AD6" s="36">
        <f t="shared" si="4"/>
        <v>105.53</v>
      </c>
      <c r="AE6" s="36">
        <f t="shared" si="4"/>
        <v>107.2</v>
      </c>
      <c r="AF6" s="36">
        <f t="shared" si="4"/>
        <v>106.62</v>
      </c>
      <c r="AG6" s="36">
        <f t="shared" si="4"/>
        <v>107.95</v>
      </c>
      <c r="AH6" s="35" t="str">
        <f>IF(AH7="","",IF(AH7="-","【-】","【"&amp;SUBSTITUTE(TEXT(AH7,"#,##0.00"),"-","△")&amp;"】"))</f>
        <v>【114.35】</v>
      </c>
      <c r="AI6" s="36">
        <f>IF(AI7="",NA(),AI7)</f>
        <v>469.23</v>
      </c>
      <c r="AJ6" s="35">
        <f t="shared" ref="AJ6:AR6" si="5">IF(AJ7="",NA(),AJ7)</f>
        <v>0</v>
      </c>
      <c r="AK6" s="35">
        <f t="shared" si="5"/>
        <v>0</v>
      </c>
      <c r="AL6" s="36">
        <f t="shared" si="5"/>
        <v>28.18</v>
      </c>
      <c r="AM6" s="36">
        <f t="shared" si="5"/>
        <v>32.99</v>
      </c>
      <c r="AN6" s="36">
        <f t="shared" si="5"/>
        <v>26.81</v>
      </c>
      <c r="AO6" s="36">
        <f t="shared" si="5"/>
        <v>28.31</v>
      </c>
      <c r="AP6" s="36">
        <f t="shared" si="5"/>
        <v>13.46</v>
      </c>
      <c r="AQ6" s="36">
        <f t="shared" si="5"/>
        <v>12.59</v>
      </c>
      <c r="AR6" s="36">
        <f t="shared" si="5"/>
        <v>12.44</v>
      </c>
      <c r="AS6" s="35" t="str">
        <f>IF(AS7="","",IF(AS7="-","【-】","【"&amp;SUBSTITUTE(TEXT(AS7,"#,##0.00"),"-","△")&amp;"】"))</f>
        <v>【0.79】</v>
      </c>
      <c r="AT6" s="36">
        <f>IF(AT7="",NA(),AT7)</f>
        <v>8416.75</v>
      </c>
      <c r="AU6" s="36">
        <f t="shared" ref="AU6:BC6" si="6">IF(AU7="",NA(),AU7)</f>
        <v>9213.2000000000007</v>
      </c>
      <c r="AV6" s="36">
        <f t="shared" si="6"/>
        <v>941.63</v>
      </c>
      <c r="AW6" s="36">
        <f t="shared" si="6"/>
        <v>428.48</v>
      </c>
      <c r="AX6" s="36">
        <f t="shared" si="6"/>
        <v>465.04</v>
      </c>
      <c r="AY6" s="36">
        <f t="shared" si="6"/>
        <v>1002.64</v>
      </c>
      <c r="AZ6" s="36">
        <f t="shared" si="6"/>
        <v>1164.51</v>
      </c>
      <c r="BA6" s="36">
        <f t="shared" si="6"/>
        <v>434.72</v>
      </c>
      <c r="BB6" s="36">
        <f t="shared" si="6"/>
        <v>416.14</v>
      </c>
      <c r="BC6" s="36">
        <f t="shared" si="6"/>
        <v>371.89</v>
      </c>
      <c r="BD6" s="35" t="str">
        <f>IF(BD7="","",IF(BD7="-","【-】","【"&amp;SUBSTITUTE(TEXT(BD7,"#,##0.00"),"-","△")&amp;"】"))</f>
        <v>【262.87】</v>
      </c>
      <c r="BE6" s="36">
        <f>IF(BE7="",NA(),BE7)</f>
        <v>1792.71</v>
      </c>
      <c r="BF6" s="36">
        <f t="shared" ref="BF6:BN6" si="7">IF(BF7="",NA(),BF7)</f>
        <v>1078.28</v>
      </c>
      <c r="BG6" s="36">
        <f t="shared" si="7"/>
        <v>1011.29</v>
      </c>
      <c r="BH6" s="36">
        <f t="shared" si="7"/>
        <v>1391.67</v>
      </c>
      <c r="BI6" s="36">
        <f t="shared" si="7"/>
        <v>1275.1600000000001</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40.880000000000003</v>
      </c>
      <c r="BQ6" s="36">
        <f t="shared" ref="BQ6:BY6" si="8">IF(BQ7="",NA(),BQ7)</f>
        <v>55.75</v>
      </c>
      <c r="BR6" s="36">
        <f t="shared" si="8"/>
        <v>76.989999999999995</v>
      </c>
      <c r="BS6" s="36">
        <f t="shared" si="8"/>
        <v>55.97</v>
      </c>
      <c r="BT6" s="36">
        <f t="shared" si="8"/>
        <v>58.49</v>
      </c>
      <c r="BU6" s="36">
        <f t="shared" si="8"/>
        <v>90.69</v>
      </c>
      <c r="BV6" s="36">
        <f t="shared" si="8"/>
        <v>90.64</v>
      </c>
      <c r="BW6" s="36">
        <f t="shared" si="8"/>
        <v>93.66</v>
      </c>
      <c r="BX6" s="36">
        <f t="shared" si="8"/>
        <v>92.76</v>
      </c>
      <c r="BY6" s="36">
        <f t="shared" si="8"/>
        <v>93.28</v>
      </c>
      <c r="BZ6" s="35" t="str">
        <f>IF(BZ7="","",IF(BZ7="-","【-】","【"&amp;SUBSTITUTE(TEXT(BZ7,"#,##0.00"),"-","△")&amp;"】"))</f>
        <v>【105.59】</v>
      </c>
      <c r="CA6" s="36">
        <f>IF(CA7="",NA(),CA7)</f>
        <v>519.13</v>
      </c>
      <c r="CB6" s="36">
        <f t="shared" ref="CB6:CJ6" si="9">IF(CB7="",NA(),CB7)</f>
        <v>376.71</v>
      </c>
      <c r="CC6" s="36">
        <f t="shared" si="9"/>
        <v>273.60000000000002</v>
      </c>
      <c r="CD6" s="36">
        <f t="shared" si="9"/>
        <v>377.46</v>
      </c>
      <c r="CE6" s="36">
        <f t="shared" si="9"/>
        <v>360.11</v>
      </c>
      <c r="CF6" s="36">
        <f t="shared" si="9"/>
        <v>211.08</v>
      </c>
      <c r="CG6" s="36">
        <f t="shared" si="9"/>
        <v>213.52</v>
      </c>
      <c r="CH6" s="36">
        <f t="shared" si="9"/>
        <v>208.21</v>
      </c>
      <c r="CI6" s="36">
        <f t="shared" si="9"/>
        <v>208.67</v>
      </c>
      <c r="CJ6" s="36">
        <f t="shared" si="9"/>
        <v>208.29</v>
      </c>
      <c r="CK6" s="35" t="str">
        <f>IF(CK7="","",IF(CK7="-","【-】","【"&amp;SUBSTITUTE(TEXT(CK7,"#,##0.00"),"-","△")&amp;"】"))</f>
        <v>【163.27】</v>
      </c>
      <c r="CL6" s="36">
        <f>IF(CL7="",NA(),CL7)</f>
        <v>45.02</v>
      </c>
      <c r="CM6" s="36">
        <f t="shared" ref="CM6:CU6" si="10">IF(CM7="",NA(),CM7)</f>
        <v>51.41</v>
      </c>
      <c r="CN6" s="36">
        <f t="shared" si="10"/>
        <v>49.4</v>
      </c>
      <c r="CO6" s="36">
        <f t="shared" si="10"/>
        <v>53.75</v>
      </c>
      <c r="CP6" s="36">
        <f t="shared" si="10"/>
        <v>52.92</v>
      </c>
      <c r="CQ6" s="36">
        <f t="shared" si="10"/>
        <v>49.69</v>
      </c>
      <c r="CR6" s="36">
        <f t="shared" si="10"/>
        <v>49.77</v>
      </c>
      <c r="CS6" s="36">
        <f t="shared" si="10"/>
        <v>49.22</v>
      </c>
      <c r="CT6" s="36">
        <f t="shared" si="10"/>
        <v>49.08</v>
      </c>
      <c r="CU6" s="36">
        <f t="shared" si="10"/>
        <v>49.32</v>
      </c>
      <c r="CV6" s="35" t="str">
        <f>IF(CV7="","",IF(CV7="-","【-】","【"&amp;SUBSTITUTE(TEXT(CV7,"#,##0.00"),"-","△")&amp;"】"))</f>
        <v>【59.94】</v>
      </c>
      <c r="CW6" s="36">
        <f>IF(CW7="",NA(),CW7)</f>
        <v>90.28</v>
      </c>
      <c r="CX6" s="36">
        <f t="shared" ref="CX6:DF6" si="11">IF(CX7="",NA(),CX7)</f>
        <v>90.67</v>
      </c>
      <c r="CY6" s="36">
        <f t="shared" si="11"/>
        <v>93.86</v>
      </c>
      <c r="CZ6" s="36">
        <f t="shared" si="11"/>
        <v>92.26</v>
      </c>
      <c r="DA6" s="36">
        <f t="shared" si="11"/>
        <v>93.42</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35</v>
      </c>
      <c r="DI6" s="36">
        <f t="shared" ref="DI6:DQ6" si="12">IF(DI7="",NA(),DI7)</f>
        <v>41.32</v>
      </c>
      <c r="DJ6" s="36">
        <f t="shared" si="12"/>
        <v>43.96</v>
      </c>
      <c r="DK6" s="36">
        <f t="shared" si="12"/>
        <v>41.89</v>
      </c>
      <c r="DL6" s="36">
        <f t="shared" si="12"/>
        <v>43.96</v>
      </c>
      <c r="DM6" s="36">
        <f t="shared" si="12"/>
        <v>35.18</v>
      </c>
      <c r="DN6" s="36">
        <f t="shared" si="12"/>
        <v>36.43</v>
      </c>
      <c r="DO6" s="36">
        <f t="shared" si="12"/>
        <v>46.12</v>
      </c>
      <c r="DP6" s="36">
        <f t="shared" si="12"/>
        <v>47.44</v>
      </c>
      <c r="DQ6" s="36">
        <f t="shared" si="12"/>
        <v>48.3</v>
      </c>
      <c r="DR6" s="35" t="str">
        <f>IF(DR7="","",IF(DR7="-","【-】","【"&amp;SUBSTITUTE(TEXT(DR7,"#,##0.00"),"-","△")&amp;"】"))</f>
        <v>【47.91】</v>
      </c>
      <c r="DS6" s="36">
        <f>IF(DS7="",NA(),DS7)</f>
        <v>0.43</v>
      </c>
      <c r="DT6" s="36">
        <f t="shared" ref="DT6:EB6" si="13">IF(DT7="",NA(),DT7)</f>
        <v>1.4</v>
      </c>
      <c r="DU6" s="36">
        <f t="shared" si="13"/>
        <v>1.4</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5">
        <f t="shared" ref="EE6:EM6" si="14">IF(EE7="",NA(),EE7)</f>
        <v>0</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344621</v>
      </c>
      <c r="D7" s="38">
        <v>46</v>
      </c>
      <c r="E7" s="38">
        <v>1</v>
      </c>
      <c r="F7" s="38">
        <v>0</v>
      </c>
      <c r="G7" s="38">
        <v>1</v>
      </c>
      <c r="H7" s="38" t="s">
        <v>105</v>
      </c>
      <c r="I7" s="38" t="s">
        <v>106</v>
      </c>
      <c r="J7" s="38" t="s">
        <v>107</v>
      </c>
      <c r="K7" s="38" t="s">
        <v>108</v>
      </c>
      <c r="L7" s="38" t="s">
        <v>109</v>
      </c>
      <c r="M7" s="38"/>
      <c r="N7" s="39" t="s">
        <v>110</v>
      </c>
      <c r="O7" s="39">
        <v>61.56</v>
      </c>
      <c r="P7" s="39">
        <v>48.59</v>
      </c>
      <c r="Q7" s="39">
        <v>3456</v>
      </c>
      <c r="R7" s="39">
        <v>16845</v>
      </c>
      <c r="S7" s="39">
        <v>278.14</v>
      </c>
      <c r="T7" s="39">
        <v>60.56</v>
      </c>
      <c r="U7" s="39">
        <v>8149</v>
      </c>
      <c r="V7" s="39">
        <v>52</v>
      </c>
      <c r="W7" s="39">
        <v>156.71</v>
      </c>
      <c r="X7" s="39">
        <v>66.510000000000005</v>
      </c>
      <c r="Y7" s="39">
        <v>104.26</v>
      </c>
      <c r="Z7" s="39">
        <v>117.22</v>
      </c>
      <c r="AA7" s="39">
        <v>89.39</v>
      </c>
      <c r="AB7" s="39">
        <v>96.35</v>
      </c>
      <c r="AC7" s="39">
        <v>104.95</v>
      </c>
      <c r="AD7" s="39">
        <v>105.53</v>
      </c>
      <c r="AE7" s="39">
        <v>107.2</v>
      </c>
      <c r="AF7" s="39">
        <v>106.62</v>
      </c>
      <c r="AG7" s="39">
        <v>107.95</v>
      </c>
      <c r="AH7" s="39">
        <v>114.35</v>
      </c>
      <c r="AI7" s="39">
        <v>469.23</v>
      </c>
      <c r="AJ7" s="39">
        <v>0</v>
      </c>
      <c r="AK7" s="39">
        <v>0</v>
      </c>
      <c r="AL7" s="39">
        <v>28.18</v>
      </c>
      <c r="AM7" s="39">
        <v>32.99</v>
      </c>
      <c r="AN7" s="39">
        <v>26.81</v>
      </c>
      <c r="AO7" s="39">
        <v>28.31</v>
      </c>
      <c r="AP7" s="39">
        <v>13.46</v>
      </c>
      <c r="AQ7" s="39">
        <v>12.59</v>
      </c>
      <c r="AR7" s="39">
        <v>12.44</v>
      </c>
      <c r="AS7" s="39">
        <v>0.79</v>
      </c>
      <c r="AT7" s="39">
        <v>8416.75</v>
      </c>
      <c r="AU7" s="39">
        <v>9213.2000000000007</v>
      </c>
      <c r="AV7" s="39">
        <v>941.63</v>
      </c>
      <c r="AW7" s="39">
        <v>428.48</v>
      </c>
      <c r="AX7" s="39">
        <v>465.04</v>
      </c>
      <c r="AY7" s="39">
        <v>1002.64</v>
      </c>
      <c r="AZ7" s="39">
        <v>1164.51</v>
      </c>
      <c r="BA7" s="39">
        <v>434.72</v>
      </c>
      <c r="BB7" s="39">
        <v>416.14</v>
      </c>
      <c r="BC7" s="39">
        <v>371.89</v>
      </c>
      <c r="BD7" s="39">
        <v>262.87</v>
      </c>
      <c r="BE7" s="39">
        <v>1792.71</v>
      </c>
      <c r="BF7" s="39">
        <v>1078.28</v>
      </c>
      <c r="BG7" s="39">
        <v>1011.29</v>
      </c>
      <c r="BH7" s="39">
        <v>1391.67</v>
      </c>
      <c r="BI7" s="39">
        <v>1275.1600000000001</v>
      </c>
      <c r="BJ7" s="39">
        <v>520.29999999999995</v>
      </c>
      <c r="BK7" s="39">
        <v>498.27</v>
      </c>
      <c r="BL7" s="39">
        <v>495.76</v>
      </c>
      <c r="BM7" s="39">
        <v>487.22</v>
      </c>
      <c r="BN7" s="39">
        <v>483.11</v>
      </c>
      <c r="BO7" s="39">
        <v>270.87</v>
      </c>
      <c r="BP7" s="39">
        <v>40.880000000000003</v>
      </c>
      <c r="BQ7" s="39">
        <v>55.75</v>
      </c>
      <c r="BR7" s="39">
        <v>76.989999999999995</v>
      </c>
      <c r="BS7" s="39">
        <v>55.97</v>
      </c>
      <c r="BT7" s="39">
        <v>58.49</v>
      </c>
      <c r="BU7" s="39">
        <v>90.69</v>
      </c>
      <c r="BV7" s="39">
        <v>90.64</v>
      </c>
      <c r="BW7" s="39">
        <v>93.66</v>
      </c>
      <c r="BX7" s="39">
        <v>92.76</v>
      </c>
      <c r="BY7" s="39">
        <v>93.28</v>
      </c>
      <c r="BZ7" s="39">
        <v>105.59</v>
      </c>
      <c r="CA7" s="39">
        <v>519.13</v>
      </c>
      <c r="CB7" s="39">
        <v>376.71</v>
      </c>
      <c r="CC7" s="39">
        <v>273.60000000000002</v>
      </c>
      <c r="CD7" s="39">
        <v>377.46</v>
      </c>
      <c r="CE7" s="39">
        <v>360.11</v>
      </c>
      <c r="CF7" s="39">
        <v>211.08</v>
      </c>
      <c r="CG7" s="39">
        <v>213.52</v>
      </c>
      <c r="CH7" s="39">
        <v>208.21</v>
      </c>
      <c r="CI7" s="39">
        <v>208.67</v>
      </c>
      <c r="CJ7" s="39">
        <v>208.29</v>
      </c>
      <c r="CK7" s="39">
        <v>163.27000000000001</v>
      </c>
      <c r="CL7" s="39">
        <v>45.02</v>
      </c>
      <c r="CM7" s="39">
        <v>51.41</v>
      </c>
      <c r="CN7" s="39">
        <v>49.4</v>
      </c>
      <c r="CO7" s="39">
        <v>53.75</v>
      </c>
      <c r="CP7" s="39">
        <v>52.92</v>
      </c>
      <c r="CQ7" s="39">
        <v>49.69</v>
      </c>
      <c r="CR7" s="39">
        <v>49.77</v>
      </c>
      <c r="CS7" s="39">
        <v>49.22</v>
      </c>
      <c r="CT7" s="39">
        <v>49.08</v>
      </c>
      <c r="CU7" s="39">
        <v>49.32</v>
      </c>
      <c r="CV7" s="39">
        <v>59.94</v>
      </c>
      <c r="CW7" s="39">
        <v>90.28</v>
      </c>
      <c r="CX7" s="39">
        <v>90.67</v>
      </c>
      <c r="CY7" s="39">
        <v>93.86</v>
      </c>
      <c r="CZ7" s="39">
        <v>92.26</v>
      </c>
      <c r="DA7" s="39">
        <v>93.42</v>
      </c>
      <c r="DB7" s="39">
        <v>80.010000000000005</v>
      </c>
      <c r="DC7" s="39">
        <v>79.98</v>
      </c>
      <c r="DD7" s="39">
        <v>79.48</v>
      </c>
      <c r="DE7" s="39">
        <v>79.3</v>
      </c>
      <c r="DF7" s="39">
        <v>79.34</v>
      </c>
      <c r="DG7" s="39">
        <v>90.22</v>
      </c>
      <c r="DH7" s="39">
        <v>35</v>
      </c>
      <c r="DI7" s="39">
        <v>41.32</v>
      </c>
      <c r="DJ7" s="39">
        <v>43.96</v>
      </c>
      <c r="DK7" s="39">
        <v>41.89</v>
      </c>
      <c r="DL7" s="39">
        <v>43.96</v>
      </c>
      <c r="DM7" s="39">
        <v>35.18</v>
      </c>
      <c r="DN7" s="39">
        <v>36.43</v>
      </c>
      <c r="DO7" s="39">
        <v>46.12</v>
      </c>
      <c r="DP7" s="39">
        <v>47.44</v>
      </c>
      <c r="DQ7" s="39">
        <v>48.3</v>
      </c>
      <c r="DR7" s="39">
        <v>47.91</v>
      </c>
      <c r="DS7" s="39">
        <v>0.43</v>
      </c>
      <c r="DT7" s="39">
        <v>1.4</v>
      </c>
      <c r="DU7" s="39">
        <v>1.4</v>
      </c>
      <c r="DV7" s="39">
        <v>0</v>
      </c>
      <c r="DW7" s="39">
        <v>0</v>
      </c>
      <c r="DX7" s="39">
        <v>8.41</v>
      </c>
      <c r="DY7" s="39">
        <v>8.7200000000000006</v>
      </c>
      <c r="DZ7" s="39">
        <v>9.86</v>
      </c>
      <c r="EA7" s="39">
        <v>11.16</v>
      </c>
      <c r="EB7" s="39">
        <v>12.43</v>
      </c>
      <c r="EC7" s="39">
        <v>15</v>
      </c>
      <c r="ED7" s="39">
        <v>0</v>
      </c>
      <c r="EE7" s="39">
        <v>0</v>
      </c>
      <c r="EF7" s="39">
        <v>0</v>
      </c>
      <c r="EG7" s="39">
        <v>0</v>
      </c>
      <c r="EH7" s="39">
        <v>0</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2018-02-26T04:28:36Z</cp:lastPrinted>
  <dcterms:created xsi:type="dcterms:W3CDTF">2017-12-25T01:34:40Z</dcterms:created>
  <dcterms:modified xsi:type="dcterms:W3CDTF">2018-02-26T04:28:37Z</dcterms:modified>
  <cp:category/>
</cp:coreProperties>
</file>