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300" yWindow="-30" windowWidth="9390" windowHeight="8520"/>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AI10" i="4" s="1"/>
  <c r="S6" i="5"/>
  <c r="R6" i="5"/>
  <c r="Q6" i="5"/>
  <c r="AI8" i="4" s="1"/>
  <c r="P6" i="5"/>
  <c r="Z10" i="4" s="1"/>
  <c r="O6" i="5"/>
  <c r="N6" i="5"/>
  <c r="M6" i="5"/>
  <c r="B10" i="4" s="1"/>
  <c r="L6" i="5"/>
  <c r="Z8" i="4" s="1"/>
  <c r="K6" i="5"/>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R10" i="4"/>
  <c r="J10" i="4"/>
  <c r="AY8" i="4"/>
  <c r="AQ8" i="4"/>
  <c r="R8" i="4"/>
  <c r="J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<sst xmlns="http://schemas.openxmlformats.org/spreadsheetml/2006/main" count="217" uniqueCount="107">
  <si>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</si>
  <si>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</si>
  <si>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</si>
  <si>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</si>
  <si>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</si>
  <si>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</si>
  <si>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</si>
  <si>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</si>
  <si>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</si>
  <si>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</si>
  <si>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</si>
  <si>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</si>
  <si>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</si>
  <si>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</si>
  <si>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</si>
  <si>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</si>
  <si>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</si>
  <si>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</si>
  <si>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</si>
  <si>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</si>
  <si>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</si>
  <si>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</si>
  <si>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</si>
  <si>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</si>
  <si>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</si>
  <si>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</si>
  <si>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</si>
  <si>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</si>
  <si>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</si>
  <si>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</si>
  <si>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</si>
  <si>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</si>
  <si>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</si>
  <si>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</si>
  <si>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</si>
  <si>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</si>
  <si>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</si>
  <si>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</si>
  <si>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</si>
  <si>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</si>
  <si>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</si>
  <si>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</si>
  <si>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</si>
  <si>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</si>
  <si>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</si>
  <si>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</si>
  <si>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</si>
  <si>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</si>
  <si>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</si>
  <si>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</si>
  <si>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</si>
  <si>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</si>
  <si>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</si>
  <si>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</si>
  <si>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</si>
  <si>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</si>
  <si>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</si>
  <si>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</si>
  <si>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</si>
  <si>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</si>
  <si>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</si>
  <si>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</si>
  <si>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</si>
  <si>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</si>
  <si>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</si>
  <si>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</si>
  <si>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</si>
  <si>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</si>
  <si>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</si>
  <si>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</si>
  <si>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</si>
  <si>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</si>
  <si>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</si>
  <si>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</si>
  <si>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</si>
  <si>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</si>
  <si>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</si>
  <si>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</si>
  <si>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</si>
  <si>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</si>
  <si>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</si>
  <si>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</si>
  <si>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</si>
  <si>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</si>
  <si>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</si>
  <si>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</si>
  <si>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</si>
  <si>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</si>
  <si>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</si>
  <si>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</si>
  <si>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</si>
  <si>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</si>
  <si>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</si>
  <si>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広島県　福山市</t>
  </si>
  <si>
    <t>法適用</t>
  </si>
  <si>
    <t>水道事業</t>
  </si>
  <si>
    <t>末端給水事業</t>
  </si>
  <si>
    <t>A1</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</si>
  <si>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</si>
  <si>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</si>
  <si>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</si>
  <si>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</si>
  <si>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</si>
  <si>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</si>
  <si>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「①経常収支比率，②累積欠損金比率，⑤料金回収率」
　①，⑤は100％を超え,②は0％と，単年度の事業経営に必要な費用を水道料金等の経常的な収益で賄えています。
「③流動比率」
　全国平均や類似団体平均と比べてかなり低い水準となっており，十分な資金残高（内部留保資金）を確保できていない状況を示しています。これは，企業債の発行を抑制しつつ自己資金による更新投資を行っていること，また水道料金収入が減少していることによります。
「④企業債残高対給水収益比率」
　類似団体平均等と比べて非常に高い水準です。このため，企業債を財源とする今後の更新投資を抑制・平準化するとともに，新たな企業債の発行額については，当年度の元金償還額の範囲内とするなど，企業債残高の抑制に努めています。
「⑥給水原価」
　2015年（平成27年）4月から「営業関連業務の包括委託」や「4出張所の廃止による本局への業務一元化」を実施するなど，業務の効率化と経費の節減に取り組んだことにより，前年度と比べて大幅に減少しています。
「⑦施設利用率」　
　給水人口の減少や節水機器の普及などの要因による使用水量の減少に伴い，減少傾向にあります。
「⑧有収率」
　漏水対策に取り組んでおり，類似団体平均等と比べて高い水準にあります。本年度は，2016年（平成28年）1月の寒波に伴う凍結による給水管の破損などにより漏水量が増加したため，前年度と比べ減少しています。</t>
    <rPh sb="2" eb="4">
      <t>ケイジョウ</t>
    </rPh>
    <rPh sb="4" eb="6">
      <t>シュウシ</t>
    </rPh>
    <rPh sb="6" eb="8">
      <t>ヒリツ</t>
    </rPh>
    <rPh sb="36" eb="37">
      <t>コ</t>
    </rPh>
    <rPh sb="240" eb="241">
      <t>クラ</t>
    </rPh>
    <rPh sb="246" eb="247">
      <t>タカ</t>
    </rPh>
    <rPh sb="248" eb="250">
      <t>スイジュン</t>
    </rPh>
    <rPh sb="258" eb="260">
      <t>キギョウ</t>
    </rPh>
    <rPh sb="260" eb="261">
      <t>サイ</t>
    </rPh>
    <rPh sb="262" eb="264">
      <t>ザイゲン</t>
    </rPh>
    <rPh sb="267" eb="269">
      <t>コンゴ</t>
    </rPh>
    <rPh sb="270" eb="272">
      <t>コウシン</t>
    </rPh>
    <rPh sb="272" eb="274">
      <t>トウシ</t>
    </rPh>
    <rPh sb="275" eb="277">
      <t>ヨクセイ</t>
    </rPh>
    <rPh sb="278" eb="281">
      <t>ヘイジュンカ</t>
    </rPh>
    <rPh sb="291" eb="293">
      <t>キギョウ</t>
    </rPh>
    <rPh sb="293" eb="294">
      <t>サイ</t>
    </rPh>
    <rPh sb="295" eb="298">
      <t>ハッコウガク</t>
    </rPh>
    <rPh sb="304" eb="305">
      <t>トウ</t>
    </rPh>
    <rPh sb="305" eb="307">
      <t>ネンド</t>
    </rPh>
    <rPh sb="308" eb="310">
      <t>ガンキン</t>
    </rPh>
    <rPh sb="310" eb="312">
      <t>ショウカン</t>
    </rPh>
    <rPh sb="312" eb="313">
      <t>ガク</t>
    </rPh>
    <rPh sb="314" eb="316">
      <t>ハンイ</t>
    </rPh>
    <rPh sb="316" eb="317">
      <t>ナイ</t>
    </rPh>
    <rPh sb="323" eb="325">
      <t>キギョウ</t>
    </rPh>
    <rPh sb="325" eb="326">
      <t>サイ</t>
    </rPh>
    <rPh sb="326" eb="328">
      <t>ザンダカ</t>
    </rPh>
    <rPh sb="329" eb="331">
      <t>ヨクセイ</t>
    </rPh>
    <rPh sb="332" eb="333">
      <t>ツト</t>
    </rPh>
    <rPh sb="464" eb="466">
      <t>キュウスイ</t>
    </rPh>
    <rPh sb="466" eb="468">
      <t>ジンコウ</t>
    </rPh>
    <rPh sb="469" eb="471">
      <t>ゲンショウ</t>
    </rPh>
    <rPh sb="472" eb="474">
      <t>セッスイ</t>
    </rPh>
    <rPh sb="474" eb="476">
      <t>キキ</t>
    </rPh>
    <rPh sb="477" eb="479">
      <t>フキュウ</t>
    </rPh>
    <rPh sb="482" eb="484">
      <t>ヨウイン</t>
    </rPh>
    <rPh sb="487" eb="489">
      <t>シヨウ</t>
    </rPh>
    <rPh sb="489" eb="491">
      <t>スイリョウ</t>
    </rPh>
    <rPh sb="492" eb="494">
      <t>ゲンショウ</t>
    </rPh>
    <rPh sb="495" eb="496">
      <t>トモナ</t>
    </rPh>
    <rPh sb="498" eb="500">
      <t>ゲンショウ</t>
    </rPh>
    <rPh sb="500" eb="502">
      <t>ケイコウ</t>
    </rPh>
    <rPh sb="542" eb="543">
      <t>タカ</t>
    </rPh>
    <rPh sb="544" eb="546">
      <t>スイジュン</t>
    </rPh>
    <rPh sb="575" eb="576">
      <t>トモナ</t>
    </rPh>
    <rPh sb="604" eb="605">
      <t>ゼン</t>
    </rPh>
    <rPh sb="605" eb="607">
      <t>ネンド</t>
    </rPh>
    <rPh sb="608" eb="609">
      <t>クラ</t>
    </rPh>
    <phoneticPr fontId="4"/>
  </si>
  <si>
    <t>「①有形固定資産減価償却率」
　資産の老朽化度合いを表す指標であり，2016年（平成28年）3月に出原浄水場の更新工事が竣工したことにより，大きく減少しています。
「②管路経年化率」
　1970年代に集中して整備した水道管路が更新時期を迎えていることから，近年上昇し続けており，老朽化が進んでいることを示しています。
「③管路更新率」
　管路の更新状況を表す指標ですが，1％程度と低い状況にあるのは，多くの事業費を必要とする基幹管路や重要管路の更新・耐震化を優先的に実施しているためです。
　・基幹管路…地震等の被災時に断水の範囲が広く，
      　 　   市民生活に与える影響が大きい管路
　・重要管路…災害時に重要な拠点となる施設
　　　　　　　（病院・避難場所等）までの管路
　・一般管路…上記以外の管路（総延長の約８割）</t>
    <rPh sb="16" eb="18">
      <t>シサン</t>
    </rPh>
    <rPh sb="19" eb="22">
      <t>ロウキュウカ</t>
    </rPh>
    <rPh sb="22" eb="24">
      <t>ドア</t>
    </rPh>
    <rPh sb="26" eb="27">
      <t>アラワ</t>
    </rPh>
    <rPh sb="28" eb="30">
      <t>シヒョウ</t>
    </rPh>
    <rPh sb="49" eb="51">
      <t>イデハラ</t>
    </rPh>
    <rPh sb="51" eb="54">
      <t>ジョウスイジョウ</t>
    </rPh>
    <rPh sb="55" eb="57">
      <t>コウシン</t>
    </rPh>
    <rPh sb="57" eb="59">
      <t>コウジ</t>
    </rPh>
    <rPh sb="60" eb="62">
      <t>シュンコウ</t>
    </rPh>
    <rPh sb="70" eb="71">
      <t>オオ</t>
    </rPh>
    <rPh sb="73" eb="75">
      <t>ゲンショウ</t>
    </rPh>
    <rPh sb="111" eb="113">
      <t>カンロ</t>
    </rPh>
    <rPh sb="129" eb="131">
      <t>キンネン</t>
    </rPh>
    <rPh sb="131" eb="133">
      <t>ジョウショウ</t>
    </rPh>
    <rPh sb="134" eb="135">
      <t>ツヅ</t>
    </rPh>
    <rPh sb="140" eb="143">
      <t>ロウキュウカ</t>
    </rPh>
    <rPh sb="144" eb="145">
      <t>スス</t>
    </rPh>
    <rPh sb="152" eb="153">
      <t>シメ</t>
    </rPh>
    <rPh sb="163" eb="165">
      <t>カンロ</t>
    </rPh>
    <rPh sb="165" eb="167">
      <t>コウシン</t>
    </rPh>
    <rPh sb="167" eb="168">
      <t>リツ</t>
    </rPh>
    <rPh sb="181" eb="183">
      <t>シヒョウ</t>
    </rPh>
    <rPh sb="189" eb="191">
      <t>テイド</t>
    </rPh>
    <rPh sb="192" eb="193">
      <t>ヒク</t>
    </rPh>
    <rPh sb="194" eb="196">
      <t>ジョウキョウ</t>
    </rPh>
    <rPh sb="202" eb="203">
      <t>オオ</t>
    </rPh>
    <rPh sb="205" eb="208">
      <t>ジギョウヒ</t>
    </rPh>
    <rPh sb="209" eb="211">
      <t>ヒツヨウ</t>
    </rPh>
    <rPh sb="214" eb="216">
      <t>キカン</t>
    </rPh>
    <rPh sb="216" eb="218">
      <t>カンロ</t>
    </rPh>
    <rPh sb="219" eb="221">
      <t>ジュウヨウ</t>
    </rPh>
    <rPh sb="221" eb="223">
      <t>カンロ</t>
    </rPh>
    <rPh sb="224" eb="226">
      <t>コウシン</t>
    </rPh>
    <rPh sb="227" eb="230">
      <t>タイシンカ</t>
    </rPh>
    <rPh sb="231" eb="234">
      <t>ユウセンテキ</t>
    </rPh>
    <rPh sb="235" eb="237">
      <t>ジッシ</t>
    </rPh>
    <rPh sb="258" eb="259">
      <t>ヒ</t>
    </rPh>
    <rPh sb="331" eb="333">
      <t>ビョウイン</t>
    </rPh>
    <rPh sb="338" eb="339">
      <t>ナド</t>
    </rPh>
    <phoneticPr fontId="4"/>
  </si>
  <si>
    <t>　水道事業を取り巻く経営環境は，近年の不安定な景気動向や節水機器の普及に加え，今後の人口減少の要因などから，水需要の低迷により収益が減少すると予測しています。一方で，老朽化した施設の更新・耐震化に対する投資が増大するなど，大変厳しい状況が続くものと見込んでいます。
　このような状況の中，経営資源である「ヒト・モノ・カネ・情報」（4つの視点）の全体を最適化するため，将来像や目標を示す，今後10年間の中長期的な経営の基本計画である「上下水道事業中長期ビジョン（経営戦略）」を2017年（平成29年）2月に策定しました。　
　水道は，市民生活や社会経済活動に欠くことの出来ないライフラインです。これからも，安心・安全な水を安定的に供給するため，将来にわたって持続可能な事業経営を行い，市民に信頼される水道事業を目指していきます。</t>
    <rPh sb="1" eb="3">
      <t>スイドウ</t>
    </rPh>
    <rPh sb="3" eb="5">
      <t>ジギョウ</t>
    </rPh>
    <rPh sb="6" eb="7">
      <t>ト</t>
    </rPh>
    <rPh sb="8" eb="9">
      <t>マ</t>
    </rPh>
    <rPh sb="10" eb="12">
      <t>ケイエイ</t>
    </rPh>
    <rPh sb="12" eb="14">
      <t>カンキョウ</t>
    </rPh>
    <rPh sb="16" eb="18">
      <t>キンネン</t>
    </rPh>
    <rPh sb="19" eb="22">
      <t>フアンテイ</t>
    </rPh>
    <rPh sb="23" eb="25">
      <t>ケイキ</t>
    </rPh>
    <rPh sb="25" eb="27">
      <t>ドウコウ</t>
    </rPh>
    <rPh sb="28" eb="30">
      <t>セッスイ</t>
    </rPh>
    <rPh sb="30" eb="32">
      <t>キキ</t>
    </rPh>
    <rPh sb="33" eb="35">
      <t>フキュウ</t>
    </rPh>
    <rPh sb="36" eb="37">
      <t>クワ</t>
    </rPh>
    <rPh sb="39" eb="41">
      <t>コンゴ</t>
    </rPh>
    <rPh sb="42" eb="44">
      <t>ジンコウ</t>
    </rPh>
    <rPh sb="44" eb="46">
      <t>ゲンショウ</t>
    </rPh>
    <rPh sb="47" eb="49">
      <t>ヨウイン</t>
    </rPh>
    <rPh sb="54" eb="55">
      <t>ミズ</t>
    </rPh>
    <rPh sb="55" eb="57">
      <t>ジュヨウ</t>
    </rPh>
    <rPh sb="58" eb="60">
      <t>テイメイ</t>
    </rPh>
    <rPh sb="63" eb="65">
      <t>シュウエキ</t>
    </rPh>
    <rPh sb="66" eb="68">
      <t>ゲンショウ</t>
    </rPh>
    <rPh sb="79" eb="81">
      <t>イッポウ</t>
    </rPh>
    <rPh sb="83" eb="86">
      <t>ロウキュウカ</t>
    </rPh>
    <rPh sb="88" eb="90">
      <t>シセツ</t>
    </rPh>
    <rPh sb="91" eb="93">
      <t>コウシン</t>
    </rPh>
    <rPh sb="94" eb="97">
      <t>タイシンカ</t>
    </rPh>
    <rPh sb="98" eb="99">
      <t>タイ</t>
    </rPh>
    <rPh sb="101" eb="103">
      <t>トウシ</t>
    </rPh>
    <rPh sb="104" eb="106">
      <t>ゾウダイ</t>
    </rPh>
    <rPh sb="111" eb="113">
      <t>タイヘン</t>
    </rPh>
    <rPh sb="113" eb="114">
      <t>キビ</t>
    </rPh>
    <rPh sb="116" eb="118">
      <t>ジョウキョウ</t>
    </rPh>
    <rPh sb="119" eb="120">
      <t>ツヅ</t>
    </rPh>
    <rPh sb="124" eb="126">
      <t>ミコ</t>
    </rPh>
    <rPh sb="140" eb="142">
      <t>ジョウキョウ</t>
    </rPh>
    <rPh sb="143" eb="144">
      <t>ナカ</t>
    </rPh>
    <rPh sb="145" eb="147">
      <t>ケイエイ</t>
    </rPh>
    <rPh sb="147" eb="149">
      <t>シゲン</t>
    </rPh>
    <rPh sb="162" eb="164">
      <t>ジョウホウ</t>
    </rPh>
    <rPh sb="169" eb="171">
      <t>シテン</t>
    </rPh>
    <rPh sb="173" eb="175">
      <t>ゼンタイ</t>
    </rPh>
    <rPh sb="176" eb="179">
      <t>サイテキカ</t>
    </rPh>
    <rPh sb="184" eb="187">
      <t>ショウライゾウ</t>
    </rPh>
    <rPh sb="188" eb="190">
      <t>モクヒョウ</t>
    </rPh>
    <rPh sb="191" eb="192">
      <t>シメ</t>
    </rPh>
    <rPh sb="194" eb="196">
      <t>コンゴ</t>
    </rPh>
    <rPh sb="198" eb="200">
      <t>ネンカン</t>
    </rPh>
    <rPh sb="201" eb="205">
      <t>チュウチョウキテキ</t>
    </rPh>
    <rPh sb="206" eb="208">
      <t>ケイエイ</t>
    </rPh>
    <rPh sb="209" eb="211">
      <t>キホン</t>
    </rPh>
    <rPh sb="211" eb="213">
      <t>ケイカク</t>
    </rPh>
    <rPh sb="217" eb="219">
      <t>ジョウゲ</t>
    </rPh>
    <rPh sb="219" eb="221">
      <t>スイドウ</t>
    </rPh>
    <rPh sb="221" eb="223">
      <t>ジギョウ</t>
    </rPh>
    <rPh sb="223" eb="226">
      <t>チュウチョウキ</t>
    </rPh>
    <rPh sb="231" eb="233">
      <t>ケイエイ</t>
    </rPh>
    <rPh sb="233" eb="235">
      <t>センリャク</t>
    </rPh>
    <rPh sb="242" eb="243">
      <t>ネン</t>
    </rPh>
    <rPh sb="244" eb="246">
      <t>ヘイセイ</t>
    </rPh>
    <rPh sb="248" eb="249">
      <t>ネン</t>
    </rPh>
    <rPh sb="251" eb="252">
      <t>ガツ</t>
    </rPh>
    <rPh sb="253" eb="255">
      <t>サクテイ</t>
    </rPh>
    <rPh sb="264" eb="266">
      <t>スイドウ</t>
    </rPh>
    <rPh sb="268" eb="270">
      <t>シミン</t>
    </rPh>
    <rPh sb="270" eb="272">
      <t>セイカツ</t>
    </rPh>
    <rPh sb="273" eb="275">
      <t>シャカイ</t>
    </rPh>
    <rPh sb="275" eb="277">
      <t>ケイザイ</t>
    </rPh>
    <rPh sb="277" eb="279">
      <t>カツドウ</t>
    </rPh>
    <rPh sb="280" eb="281">
      <t>カ</t>
    </rPh>
    <rPh sb="285" eb="287">
      <t>デキ</t>
    </rPh>
    <rPh sb="304" eb="306">
      <t>アンシン</t>
    </rPh>
    <rPh sb="307" eb="309">
      <t>アンゼン</t>
    </rPh>
    <rPh sb="310" eb="311">
      <t>ミズ</t>
    </rPh>
    <rPh sb="312" eb="315">
      <t>アンテイテキ</t>
    </rPh>
    <rPh sb="316" eb="318">
      <t>キョウキュウ</t>
    </rPh>
    <rPh sb="323" eb="325">
      <t>ショウライ</t>
    </rPh>
    <rPh sb="330" eb="332">
      <t>ジゾク</t>
    </rPh>
    <rPh sb="332" eb="334">
      <t>カノウ</t>
    </rPh>
    <rPh sb="335" eb="337">
      <t>ジギョウ</t>
    </rPh>
    <rPh sb="337" eb="339">
      <t>ケイエイ</t>
    </rPh>
    <rPh sb="340" eb="341">
      <t>オコナ</t>
    </rPh>
    <rPh sb="343" eb="345">
      <t>シミン</t>
    </rPh>
    <rPh sb="346" eb="348">
      <t>シンライ</t>
    </rPh>
    <rPh sb="351" eb="353">
      <t>スイドウ</t>
    </rPh>
    <rPh sb="353" eb="355">
      <t>ジギョウ</t>
    </rPh>
    <rPh sb="356" eb="358">
      <t>メザ</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</si>
</sst>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5">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vertAlign val="superscript"/>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9.5"/>
      <name val="ＭＳ ゴシック"/>
      <family val="3"/>
      <charset val="128"/>
    </font>
    <font>
      <b/>
      <sz val="24"/>
      <name val="ＭＳ ゴシック"/>
      <family val="3"/>
      <charset val="128"/>
    </font>
    <font>
      <b/>
      <sz val="14"/>
      <name val="ＭＳ ゴシック"/>
      <family val="3"/>
      <charset val="128"/>
    </font>
    <font>
      <sz val="11"/>
      <name val="ＭＳ Ｐゴシック"/>
      <family val="2"/>
      <charset val="128"/>
    </font>
    <font>
      <b/>
      <sz val="11"/>
      <name val="ＭＳ ゴシック"/>
      <family val="3"/>
      <charset val="128"/>
    </font>
    <font>
      <b/>
      <sz val="12"/>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2" fillId="0" borderId="0" applyFont="0" applyFill="0" applyBorder="0" applyAlignment="0" applyProtection="0"/>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6" fontId="13" fillId="0" borderId="0" applyFont="0" applyFill="0" applyBorder="0" applyAlignment="0" applyProtection="0"/>
    <xf numFmtId="0" fontId="14" fillId="0" borderId="0">
      <alignment vertical="center"/>
    </xf>
    <xf numFmtId="0" fontId="13" fillId="0" borderId="0"/>
    <xf numFmtId="0" fontId="14" fillId="0" borderId="0">
      <alignment vertical="center"/>
    </xf>
    <xf numFmtId="0" fontId="1" fillId="0" borderId="0">
      <alignment vertical="center"/>
    </xf>
    <xf numFmtId="0" fontId="13" fillId="0" borderId="0"/>
    <xf numFmtId="0" fontId="15" fillId="0" borderId="0"/>
    <xf numFmtId="0" fontId="16" fillId="0" borderId="0">
      <alignment vertical="center"/>
    </xf>
    <xf numFmtId="0" fontId="10" fillId="0" borderId="0">
      <alignment vertical="center"/>
    </xf>
    <xf numFmtId="0" fontId="13" fillId="0" borderId="0"/>
    <xf numFmtId="0" fontId="14" fillId="0" borderId="0">
      <alignment vertical="center"/>
    </xf>
    <xf numFmtId="0" fontId="15" fillId="0" borderId="0"/>
    <xf numFmtId="0" fontId="17" fillId="0" borderId="0">
      <alignment vertical="center"/>
    </xf>
    <xf numFmtId="0" fontId="18" fillId="0" borderId="0"/>
  </cellStyleXfs>
  <cellXfs count="9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0" fillId="0" borderId="0" xfId="0" applyFont="1" applyBorder="1">
      <alignment vertical="center"/>
    </xf>
    <xf numFmtId="0" fontId="11"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5" fillId="0" borderId="0" xfId="0" applyFont="1">
      <alignment vertical="center"/>
    </xf>
    <xf numFmtId="0" fontId="20" fillId="0" borderId="0" xfId="0" applyFont="1" applyAlignment="1">
      <alignment horizontal="center" vertical="center"/>
    </xf>
    <xf numFmtId="0" fontId="21" fillId="0" borderId="6" xfId="0" applyFont="1" applyBorder="1" applyAlignment="1">
      <alignment vertical="center"/>
    </xf>
    <xf numFmtId="0" fontId="21" fillId="0" borderId="7" xfId="0" applyFont="1" applyBorder="1" applyAlignment="1">
      <alignment vertical="center"/>
    </xf>
    <xf numFmtId="0" fontId="21" fillId="0" borderId="8" xfId="0" applyFont="1" applyBorder="1" applyAlignment="1">
      <alignment vertical="center"/>
    </xf>
    <xf numFmtId="0" fontId="22" fillId="0" borderId="0" xfId="0" applyFont="1">
      <alignment vertical="center"/>
    </xf>
    <xf numFmtId="0" fontId="23" fillId="0" borderId="0" xfId="0" applyFont="1" applyBorder="1" applyAlignment="1">
      <alignment horizontal="left" vertical="center"/>
    </xf>
    <xf numFmtId="0" fontId="23" fillId="0" borderId="0" xfId="0" applyFont="1" applyBorder="1" applyAlignment="1">
      <alignment vertical="center"/>
    </xf>
    <xf numFmtId="0" fontId="23" fillId="0" borderId="10" xfId="0" applyFont="1" applyBorder="1" applyAlignment="1">
      <alignment vertical="center"/>
    </xf>
    <xf numFmtId="0" fontId="23" fillId="0" borderId="1" xfId="0" applyFont="1" applyBorder="1" applyAlignment="1">
      <alignment horizontal="left" vertical="center"/>
    </xf>
    <xf numFmtId="0" fontId="23" fillId="0" borderId="1" xfId="0" applyFont="1" applyBorder="1" applyAlignment="1">
      <alignment vertical="center"/>
    </xf>
    <xf numFmtId="0" fontId="23" fillId="0" borderId="12" xfId="0" applyFont="1" applyBorder="1" applyAlignment="1">
      <alignment vertical="center"/>
    </xf>
    <xf numFmtId="0" fontId="24" fillId="0" borderId="6" xfId="0" applyFont="1" applyBorder="1" applyAlignment="1">
      <alignment horizontal="left" vertical="center"/>
    </xf>
    <xf numFmtId="0" fontId="24" fillId="0" borderId="7" xfId="0" applyFont="1" applyBorder="1" applyAlignment="1">
      <alignment horizontal="left" vertical="center"/>
    </xf>
    <xf numFmtId="0" fontId="24" fillId="0" borderId="8" xfId="0" applyFont="1" applyBorder="1" applyAlignment="1">
      <alignment horizontal="left" vertical="center"/>
    </xf>
    <xf numFmtId="0" fontId="24" fillId="0" borderId="9" xfId="0" applyFont="1" applyBorder="1" applyAlignment="1">
      <alignment horizontal="left" vertical="center"/>
    </xf>
    <xf numFmtId="0" fontId="24" fillId="0" borderId="0" xfId="0" applyFont="1" applyBorder="1" applyAlignment="1">
      <alignment horizontal="left" vertical="center"/>
    </xf>
    <xf numFmtId="0" fontId="24" fillId="0" borderId="10" xfId="0" applyFont="1" applyBorder="1" applyAlignment="1">
      <alignment horizontal="left" vertical="center"/>
    </xf>
    <xf numFmtId="0" fontId="19" fillId="0" borderId="9" xfId="0" applyFont="1" applyFill="1" applyBorder="1" applyAlignment="1" applyProtection="1">
      <alignment horizontal="left" vertical="top" wrapText="1"/>
      <protection locked="0"/>
    </xf>
    <xf numFmtId="0" fontId="19" fillId="0" borderId="0" xfId="0" applyFont="1" applyFill="1" applyBorder="1" applyAlignment="1" applyProtection="1">
      <alignment horizontal="left" vertical="top" wrapText="1"/>
      <protection locked="0"/>
    </xf>
    <xf numFmtId="0" fontId="19" fillId="0" borderId="10" xfId="0" applyFont="1" applyFill="1" applyBorder="1" applyAlignment="1" applyProtection="1">
      <alignment horizontal="left" vertical="top" wrapText="1"/>
      <protection locked="0"/>
    </xf>
    <xf numFmtId="0" fontId="19" fillId="0" borderId="11" xfId="0" applyFont="1" applyFill="1" applyBorder="1" applyAlignment="1" applyProtection="1">
      <alignment horizontal="left" vertical="top" wrapText="1"/>
      <protection locked="0"/>
    </xf>
    <xf numFmtId="0" fontId="19" fillId="0" borderId="1" xfId="0" applyFont="1" applyFill="1" applyBorder="1" applyAlignment="1" applyProtection="1">
      <alignment horizontal="left" vertical="top" wrapText="1"/>
      <protection locked="0"/>
    </xf>
    <xf numFmtId="0" fontId="19" fillId="0" borderId="12" xfId="0" applyFont="1" applyFill="1" applyBorder="1" applyAlignment="1" applyProtection="1">
      <alignment horizontal="left" vertical="top" wrapText="1"/>
      <protection locked="0"/>
    </xf>
    <xf numFmtId="0" fontId="3" fillId="0" borderId="0" xfId="0" applyFont="1" applyBorder="1" applyAlignment="1">
      <alignment horizontal="center" vertical="center"/>
    </xf>
    <xf numFmtId="0" fontId="19" fillId="0" borderId="9" xfId="0" applyFont="1" applyBorder="1" applyAlignment="1" applyProtection="1">
      <alignment horizontal="left" vertical="top" wrapText="1"/>
      <protection locked="0"/>
    </xf>
    <xf numFmtId="0" fontId="19" fillId="0" borderId="0" xfId="0" applyFont="1" applyBorder="1" applyAlignment="1" applyProtection="1">
      <alignment horizontal="left" vertical="top" wrapText="1"/>
      <protection locked="0"/>
    </xf>
    <xf numFmtId="0" fontId="19"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23" fillId="0" borderId="11" xfId="0" applyFont="1" applyBorder="1" applyAlignment="1">
      <alignment horizontal="center" vertical="center"/>
    </xf>
    <xf numFmtId="0" fontId="23" fillId="0" borderId="1" xfId="0" applyFont="1" applyBorder="1" applyAlignment="1">
      <alignment horizontal="center" vertical="center"/>
    </xf>
    <xf numFmtId="0" fontId="21" fillId="0" borderId="0" xfId="0" applyFont="1" applyBorder="1" applyAlignment="1">
      <alignment horizontal="left"/>
    </xf>
    <xf numFmtId="0" fontId="21"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19" fillId="0" borderId="0" xfId="0" applyFont="1" applyProtection="1">
      <alignment vertical="center"/>
      <protection locked="0"/>
    </xf>
    <xf numFmtId="0" fontId="19" fillId="0" borderId="10" xfId="0" applyFont="1" applyBorder="1" applyProtection="1">
      <alignment vertical="center"/>
      <protection locked="0"/>
    </xf>
    <xf numFmtId="0" fontId="19" fillId="0" borderId="9" xfId="0" applyFont="1" applyBorder="1" applyProtection="1">
      <alignment vertical="center"/>
      <protection locked="0"/>
    </xf>
    <xf numFmtId="0" fontId="19" fillId="0" borderId="11" xfId="0" applyFont="1" applyBorder="1" applyProtection="1">
      <alignment vertical="center"/>
      <protection locked="0"/>
    </xf>
    <xf numFmtId="0" fontId="19" fillId="0" borderId="1" xfId="0" applyFont="1" applyBorder="1" applyProtection="1">
      <alignment vertical="center"/>
      <protection locked="0"/>
    </xf>
    <xf numFmtId="0" fontId="19" fillId="0" borderId="12" xfId="0" applyFont="1" applyBorder="1" applyProtection="1">
      <alignment vertical="center"/>
      <protection locked="0"/>
    </xf>
    <xf numFmtId="0" fontId="23" fillId="0" borderId="9" xfId="0" applyFont="1" applyBorder="1" applyAlignment="1">
      <alignment horizontal="center" vertical="center"/>
    </xf>
    <xf numFmtId="0" fontId="23"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13"/>
          <c:y val="0.1580694566902858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1.25</c:v>
                </c:pt>
                <c:pt idx="1">
                  <c:v>1.2</c:v>
                </c:pt>
                <c:pt idx="2">
                  <c:v>1.42</c:v>
                </c:pt>
                <c:pt idx="3">
                  <c:v>0.84</c:v>
                </c:pt>
                <c:pt idx="4">
                  <c:v>0.99</c:v>
                </c:pt>
              </c:numCache>
            </c:numRef>
          </c:val>
        </c:ser>
        <c:dLbls>
          <c:showLegendKey val="0"/>
          <c:showVal val="0"/>
          <c:showCatName val="0"/>
          <c:showSerName val="0"/>
          <c:showPercent val="0"/>
          <c:showBubbleSize val="0"/>
        </c:dLbls>
        <c:gapWidth val="150"/>
        <c:axId val="99527296"/>
        <c:axId val="101978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c:v>
                </c:pt>
                <c:pt idx="1">
                  <c:v>0.74</c:v>
                </c:pt>
                <c:pt idx="2">
                  <c:v>0.76</c:v>
                </c:pt>
                <c:pt idx="3">
                  <c:v>0.69</c:v>
                </c:pt>
                <c:pt idx="4">
                  <c:v>0.74</c:v>
                </c:pt>
              </c:numCache>
            </c:numRef>
          </c:val>
          <c:smooth val="0"/>
        </c:ser>
        <c:dLbls>
          <c:showLegendKey val="0"/>
          <c:showVal val="0"/>
          <c:showCatName val="0"/>
          <c:showSerName val="0"/>
          <c:showPercent val="0"/>
          <c:showBubbleSize val="0"/>
        </c:dLbls>
        <c:marker val="1"/>
        <c:smooth val="0"/>
        <c:axId val="99527296"/>
        <c:axId val="101978880"/>
      </c:lineChart>
      <c:dateAx>
        <c:axId val="99527296"/>
        <c:scaling>
          <c:orientation val="minMax"/>
        </c:scaling>
        <c:delete val="1"/>
        <c:axPos val="b"/>
        <c:numFmt formatCode="ge" sourceLinked="1"/>
        <c:majorTickMark val="none"/>
        <c:minorTickMark val="none"/>
        <c:tickLblPos val="none"/>
        <c:crossAx val="101978880"/>
        <c:crosses val="autoZero"/>
        <c:auto val="1"/>
        <c:lblOffset val="100"/>
        <c:baseTimeUnit val="years"/>
      </c:dateAx>
      <c:valAx>
        <c:axId val="101978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527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432" l="0.70000000000000062" r="0.70000000000000062" t="0.750000000000014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9"/>
          <c:y val="0.1580694566902857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70.34</c:v>
                </c:pt>
                <c:pt idx="1">
                  <c:v>70.05</c:v>
                </c:pt>
                <c:pt idx="2">
                  <c:v>68.349999999999994</c:v>
                </c:pt>
                <c:pt idx="3">
                  <c:v>66.430000000000007</c:v>
                </c:pt>
                <c:pt idx="4">
                  <c:v>66.819999999999993</c:v>
                </c:pt>
              </c:numCache>
            </c:numRef>
          </c:val>
        </c:ser>
        <c:dLbls>
          <c:showLegendKey val="0"/>
          <c:showVal val="0"/>
          <c:showCatName val="0"/>
          <c:showSerName val="0"/>
          <c:showPercent val="0"/>
          <c:showBubbleSize val="0"/>
        </c:dLbls>
        <c:gapWidth val="150"/>
        <c:axId val="102576128"/>
        <c:axId val="102577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64.66</c:v>
                </c:pt>
                <c:pt idx="1">
                  <c:v>64.09</c:v>
                </c:pt>
                <c:pt idx="2">
                  <c:v>63.91</c:v>
                </c:pt>
                <c:pt idx="3">
                  <c:v>63.25</c:v>
                </c:pt>
                <c:pt idx="4">
                  <c:v>63.03</c:v>
                </c:pt>
              </c:numCache>
            </c:numRef>
          </c:val>
          <c:smooth val="0"/>
        </c:ser>
        <c:dLbls>
          <c:showLegendKey val="0"/>
          <c:showVal val="0"/>
          <c:showCatName val="0"/>
          <c:showSerName val="0"/>
          <c:showPercent val="0"/>
          <c:showBubbleSize val="0"/>
        </c:dLbls>
        <c:marker val="1"/>
        <c:smooth val="0"/>
        <c:axId val="102576128"/>
        <c:axId val="102577664"/>
      </c:lineChart>
      <c:dateAx>
        <c:axId val="102576128"/>
        <c:scaling>
          <c:orientation val="minMax"/>
        </c:scaling>
        <c:delete val="1"/>
        <c:axPos val="b"/>
        <c:numFmt formatCode="ge" sourceLinked="1"/>
        <c:majorTickMark val="none"/>
        <c:minorTickMark val="none"/>
        <c:tickLblPos val="none"/>
        <c:crossAx val="102577664"/>
        <c:crosses val="autoZero"/>
        <c:auto val="1"/>
        <c:lblOffset val="100"/>
        <c:baseTimeUnit val="years"/>
      </c:dateAx>
      <c:valAx>
        <c:axId val="102577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576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99" l="0.70000000000000062" r="0.70000000000000062" t="0.750000000000013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9"/>
          <c:y val="0.1580694566902857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91.74</c:v>
                </c:pt>
                <c:pt idx="1">
                  <c:v>91.32</c:v>
                </c:pt>
                <c:pt idx="2">
                  <c:v>92.31</c:v>
                </c:pt>
                <c:pt idx="3">
                  <c:v>92.87</c:v>
                </c:pt>
                <c:pt idx="4">
                  <c:v>92.56</c:v>
                </c:pt>
              </c:numCache>
            </c:numRef>
          </c:val>
        </c:ser>
        <c:dLbls>
          <c:showLegendKey val="0"/>
          <c:showVal val="0"/>
          <c:showCatName val="0"/>
          <c:showSerName val="0"/>
          <c:showPercent val="0"/>
          <c:showBubbleSize val="0"/>
        </c:dLbls>
        <c:gapWidth val="150"/>
        <c:axId val="102607488"/>
        <c:axId val="102617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90.63</c:v>
                </c:pt>
                <c:pt idx="1">
                  <c:v>91.19</c:v>
                </c:pt>
                <c:pt idx="2">
                  <c:v>91.45</c:v>
                </c:pt>
                <c:pt idx="3">
                  <c:v>91.07</c:v>
                </c:pt>
                <c:pt idx="4">
                  <c:v>91.21</c:v>
                </c:pt>
              </c:numCache>
            </c:numRef>
          </c:val>
          <c:smooth val="0"/>
        </c:ser>
        <c:dLbls>
          <c:showLegendKey val="0"/>
          <c:showVal val="0"/>
          <c:showCatName val="0"/>
          <c:showSerName val="0"/>
          <c:showPercent val="0"/>
          <c:showBubbleSize val="0"/>
        </c:dLbls>
        <c:marker val="1"/>
        <c:smooth val="0"/>
        <c:axId val="102607488"/>
        <c:axId val="102617856"/>
      </c:lineChart>
      <c:dateAx>
        <c:axId val="102607488"/>
        <c:scaling>
          <c:orientation val="minMax"/>
        </c:scaling>
        <c:delete val="1"/>
        <c:axPos val="b"/>
        <c:numFmt formatCode="ge" sourceLinked="1"/>
        <c:majorTickMark val="none"/>
        <c:minorTickMark val="none"/>
        <c:tickLblPos val="none"/>
        <c:crossAx val="102617856"/>
        <c:crosses val="autoZero"/>
        <c:auto val="1"/>
        <c:lblOffset val="100"/>
        <c:baseTimeUnit val="years"/>
      </c:dateAx>
      <c:valAx>
        <c:axId val="102617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607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99" l="0.70000000000000062" r="0.70000000000000062" t="0.750000000000013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5"/>
          <c:y val="0.15806945669028563"/>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105.93</c:v>
                </c:pt>
                <c:pt idx="1">
                  <c:v>106.69</c:v>
                </c:pt>
                <c:pt idx="2">
                  <c:v>108.05</c:v>
                </c:pt>
                <c:pt idx="3">
                  <c:v>112.66</c:v>
                </c:pt>
                <c:pt idx="4">
                  <c:v>117.36</c:v>
                </c:pt>
              </c:numCache>
            </c:numRef>
          </c:val>
        </c:ser>
        <c:dLbls>
          <c:showLegendKey val="0"/>
          <c:showVal val="0"/>
          <c:showCatName val="0"/>
          <c:showSerName val="0"/>
          <c:showPercent val="0"/>
          <c:showBubbleSize val="0"/>
        </c:dLbls>
        <c:gapWidth val="150"/>
        <c:axId val="102004992"/>
        <c:axId val="102015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107.75</c:v>
                </c:pt>
                <c:pt idx="1">
                  <c:v>107.94</c:v>
                </c:pt>
                <c:pt idx="2">
                  <c:v>108.98</c:v>
                </c:pt>
                <c:pt idx="3">
                  <c:v>114.44</c:v>
                </c:pt>
                <c:pt idx="4">
                  <c:v>115.21</c:v>
                </c:pt>
              </c:numCache>
            </c:numRef>
          </c:val>
          <c:smooth val="0"/>
        </c:ser>
        <c:dLbls>
          <c:showLegendKey val="0"/>
          <c:showVal val="0"/>
          <c:showCatName val="0"/>
          <c:showSerName val="0"/>
          <c:showPercent val="0"/>
          <c:showBubbleSize val="0"/>
        </c:dLbls>
        <c:marker val="1"/>
        <c:smooth val="0"/>
        <c:axId val="102004992"/>
        <c:axId val="102015360"/>
      </c:lineChart>
      <c:dateAx>
        <c:axId val="102004992"/>
        <c:scaling>
          <c:orientation val="minMax"/>
        </c:scaling>
        <c:delete val="1"/>
        <c:axPos val="b"/>
        <c:numFmt formatCode="ge" sourceLinked="1"/>
        <c:majorTickMark val="none"/>
        <c:minorTickMark val="none"/>
        <c:tickLblPos val="none"/>
        <c:crossAx val="102015360"/>
        <c:crosses val="autoZero"/>
        <c:auto val="1"/>
        <c:lblOffset val="100"/>
        <c:baseTimeUnit val="years"/>
      </c:dateAx>
      <c:valAx>
        <c:axId val="1020153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200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77" l="0.70000000000000062" r="0.70000000000000062" t="0.750000000000013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9"/>
          <c:y val="0.1580694566902857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43.45</c:v>
                </c:pt>
                <c:pt idx="1">
                  <c:v>44.53</c:v>
                </c:pt>
                <c:pt idx="2">
                  <c:v>45.33</c:v>
                </c:pt>
                <c:pt idx="3">
                  <c:v>46.69</c:v>
                </c:pt>
                <c:pt idx="4">
                  <c:v>45.25</c:v>
                </c:pt>
              </c:numCache>
            </c:numRef>
          </c:val>
        </c:ser>
        <c:dLbls>
          <c:showLegendKey val="0"/>
          <c:showVal val="0"/>
          <c:showCatName val="0"/>
          <c:showSerName val="0"/>
          <c:showPercent val="0"/>
          <c:showBubbleSize val="0"/>
        </c:dLbls>
        <c:gapWidth val="150"/>
        <c:axId val="102238080"/>
        <c:axId val="102248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43.4</c:v>
                </c:pt>
                <c:pt idx="1">
                  <c:v>44.41</c:v>
                </c:pt>
                <c:pt idx="2">
                  <c:v>45.38</c:v>
                </c:pt>
                <c:pt idx="3">
                  <c:v>47.7</c:v>
                </c:pt>
                <c:pt idx="4">
                  <c:v>48.41</c:v>
                </c:pt>
              </c:numCache>
            </c:numRef>
          </c:val>
          <c:smooth val="0"/>
        </c:ser>
        <c:dLbls>
          <c:showLegendKey val="0"/>
          <c:showVal val="0"/>
          <c:showCatName val="0"/>
          <c:showSerName val="0"/>
          <c:showPercent val="0"/>
          <c:showBubbleSize val="0"/>
        </c:dLbls>
        <c:marker val="1"/>
        <c:smooth val="0"/>
        <c:axId val="102238080"/>
        <c:axId val="102248448"/>
      </c:lineChart>
      <c:dateAx>
        <c:axId val="102238080"/>
        <c:scaling>
          <c:orientation val="minMax"/>
        </c:scaling>
        <c:delete val="1"/>
        <c:axPos val="b"/>
        <c:numFmt formatCode="ge" sourceLinked="1"/>
        <c:majorTickMark val="none"/>
        <c:minorTickMark val="none"/>
        <c:tickLblPos val="none"/>
        <c:crossAx val="102248448"/>
        <c:crosses val="autoZero"/>
        <c:auto val="1"/>
        <c:lblOffset val="100"/>
        <c:baseTimeUnit val="years"/>
      </c:dateAx>
      <c:valAx>
        <c:axId val="102248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238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99" l="0.70000000000000062" r="0.70000000000000062" t="0.750000000000013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12"/>
          <c:y val="0.1580694566902858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9.27</c:v>
                </c:pt>
                <c:pt idx="1">
                  <c:v>12.17</c:v>
                </c:pt>
                <c:pt idx="2">
                  <c:v>14.9</c:v>
                </c:pt>
                <c:pt idx="3">
                  <c:v>17.579999999999998</c:v>
                </c:pt>
                <c:pt idx="4">
                  <c:v>20.48</c:v>
                </c:pt>
              </c:numCache>
            </c:numRef>
          </c:val>
        </c:ser>
        <c:dLbls>
          <c:showLegendKey val="0"/>
          <c:showVal val="0"/>
          <c:showCatName val="0"/>
          <c:showSerName val="0"/>
          <c:showPercent val="0"/>
          <c:showBubbleSize val="0"/>
        </c:dLbls>
        <c:gapWidth val="150"/>
        <c:axId val="102286848"/>
        <c:axId val="102288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10.94</c:v>
                </c:pt>
                <c:pt idx="1">
                  <c:v>12.28</c:v>
                </c:pt>
                <c:pt idx="2">
                  <c:v>13.33</c:v>
                </c:pt>
                <c:pt idx="3">
                  <c:v>14.54</c:v>
                </c:pt>
                <c:pt idx="4">
                  <c:v>16.16</c:v>
                </c:pt>
              </c:numCache>
            </c:numRef>
          </c:val>
          <c:smooth val="0"/>
        </c:ser>
        <c:dLbls>
          <c:showLegendKey val="0"/>
          <c:showVal val="0"/>
          <c:showCatName val="0"/>
          <c:showSerName val="0"/>
          <c:showPercent val="0"/>
          <c:showBubbleSize val="0"/>
        </c:dLbls>
        <c:marker val="1"/>
        <c:smooth val="0"/>
        <c:axId val="102286848"/>
        <c:axId val="102288768"/>
      </c:lineChart>
      <c:dateAx>
        <c:axId val="102286848"/>
        <c:scaling>
          <c:orientation val="minMax"/>
        </c:scaling>
        <c:delete val="1"/>
        <c:axPos val="b"/>
        <c:numFmt formatCode="ge" sourceLinked="1"/>
        <c:majorTickMark val="none"/>
        <c:minorTickMark val="none"/>
        <c:tickLblPos val="none"/>
        <c:crossAx val="102288768"/>
        <c:crosses val="autoZero"/>
        <c:auto val="1"/>
        <c:lblOffset val="100"/>
        <c:baseTimeUnit val="years"/>
      </c:dateAx>
      <c:valAx>
        <c:axId val="102288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286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421" l="0.70000000000000062" r="0.70000000000000062" t="0.750000000000014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9"/>
          <c:y val="0.1580694566902857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2390784"/>
        <c:axId val="10239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0.57999999999999996</c:v>
                </c:pt>
                <c:pt idx="1">
                  <c:v>0.45</c:v>
                </c:pt>
                <c:pt idx="2">
                  <c:v>0.34</c:v>
                </c:pt>
                <c:pt idx="3" formatCode="#,##0.00;&quot;△&quot;#,##0.00">
                  <c:v>0</c:v>
                </c:pt>
                <c:pt idx="4">
                  <c:v>0.71</c:v>
                </c:pt>
              </c:numCache>
            </c:numRef>
          </c:val>
          <c:smooth val="0"/>
        </c:ser>
        <c:dLbls>
          <c:showLegendKey val="0"/>
          <c:showVal val="0"/>
          <c:showCatName val="0"/>
          <c:showSerName val="0"/>
          <c:showPercent val="0"/>
          <c:showBubbleSize val="0"/>
        </c:dLbls>
        <c:marker val="1"/>
        <c:smooth val="0"/>
        <c:axId val="102390784"/>
        <c:axId val="102397056"/>
      </c:lineChart>
      <c:dateAx>
        <c:axId val="102390784"/>
        <c:scaling>
          <c:orientation val="minMax"/>
        </c:scaling>
        <c:delete val="1"/>
        <c:axPos val="b"/>
        <c:numFmt formatCode="ge" sourceLinked="1"/>
        <c:majorTickMark val="none"/>
        <c:minorTickMark val="none"/>
        <c:tickLblPos val="none"/>
        <c:crossAx val="102397056"/>
        <c:crosses val="autoZero"/>
        <c:auto val="1"/>
        <c:lblOffset val="100"/>
        <c:baseTimeUnit val="years"/>
      </c:dateAx>
      <c:valAx>
        <c:axId val="1023970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2390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99" l="0.70000000000000062" r="0.70000000000000062" t="0.750000000000013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9"/>
          <c:y val="0.1580694566902857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327.18</c:v>
                </c:pt>
                <c:pt idx="1">
                  <c:v>424.26</c:v>
                </c:pt>
                <c:pt idx="2">
                  <c:v>265.02</c:v>
                </c:pt>
                <c:pt idx="3">
                  <c:v>116.29</c:v>
                </c:pt>
                <c:pt idx="4">
                  <c:v>118.03</c:v>
                </c:pt>
              </c:numCache>
            </c:numRef>
          </c:val>
        </c:ser>
        <c:dLbls>
          <c:showLegendKey val="0"/>
          <c:showVal val="0"/>
          <c:showCatName val="0"/>
          <c:showSerName val="0"/>
          <c:showPercent val="0"/>
          <c:showBubbleSize val="0"/>
        </c:dLbls>
        <c:gapWidth val="150"/>
        <c:axId val="102435456"/>
        <c:axId val="102437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487.15</c:v>
                </c:pt>
                <c:pt idx="1">
                  <c:v>475.07</c:v>
                </c:pt>
                <c:pt idx="2">
                  <c:v>473.46</c:v>
                </c:pt>
                <c:pt idx="3">
                  <c:v>240.81</c:v>
                </c:pt>
                <c:pt idx="4">
                  <c:v>241.71</c:v>
                </c:pt>
              </c:numCache>
            </c:numRef>
          </c:val>
          <c:smooth val="0"/>
        </c:ser>
        <c:dLbls>
          <c:showLegendKey val="0"/>
          <c:showVal val="0"/>
          <c:showCatName val="0"/>
          <c:showSerName val="0"/>
          <c:showPercent val="0"/>
          <c:showBubbleSize val="0"/>
        </c:dLbls>
        <c:marker val="1"/>
        <c:smooth val="0"/>
        <c:axId val="102435456"/>
        <c:axId val="102437632"/>
      </c:lineChart>
      <c:dateAx>
        <c:axId val="102435456"/>
        <c:scaling>
          <c:orientation val="minMax"/>
        </c:scaling>
        <c:delete val="1"/>
        <c:axPos val="b"/>
        <c:numFmt formatCode="ge" sourceLinked="1"/>
        <c:majorTickMark val="none"/>
        <c:minorTickMark val="none"/>
        <c:tickLblPos val="none"/>
        <c:crossAx val="102437632"/>
        <c:crosses val="autoZero"/>
        <c:auto val="1"/>
        <c:lblOffset val="100"/>
        <c:baseTimeUnit val="years"/>
      </c:dateAx>
      <c:valAx>
        <c:axId val="1024376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2435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99" l="0.70000000000000062" r="0.70000000000000062" t="0.750000000000013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9"/>
          <c:y val="0.1580694566902857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530.21</c:v>
                </c:pt>
                <c:pt idx="1">
                  <c:v>533.22</c:v>
                </c:pt>
                <c:pt idx="2">
                  <c:v>543.14</c:v>
                </c:pt>
                <c:pt idx="3">
                  <c:v>557.85</c:v>
                </c:pt>
                <c:pt idx="4">
                  <c:v>552.6</c:v>
                </c:pt>
              </c:numCache>
            </c:numRef>
          </c:val>
        </c:ser>
        <c:dLbls>
          <c:showLegendKey val="0"/>
          <c:showVal val="0"/>
          <c:showCatName val="0"/>
          <c:showSerName val="0"/>
          <c:showPercent val="0"/>
          <c:showBubbleSize val="0"/>
        </c:dLbls>
        <c:gapWidth val="150"/>
        <c:axId val="102455552"/>
        <c:axId val="102474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304.97000000000003</c:v>
                </c:pt>
                <c:pt idx="1">
                  <c:v>296.5</c:v>
                </c:pt>
                <c:pt idx="2">
                  <c:v>285.77</c:v>
                </c:pt>
                <c:pt idx="3">
                  <c:v>283.10000000000002</c:v>
                </c:pt>
                <c:pt idx="4">
                  <c:v>274.14</c:v>
                </c:pt>
              </c:numCache>
            </c:numRef>
          </c:val>
          <c:smooth val="0"/>
        </c:ser>
        <c:dLbls>
          <c:showLegendKey val="0"/>
          <c:showVal val="0"/>
          <c:showCatName val="0"/>
          <c:showSerName val="0"/>
          <c:showPercent val="0"/>
          <c:showBubbleSize val="0"/>
        </c:dLbls>
        <c:marker val="1"/>
        <c:smooth val="0"/>
        <c:axId val="102455552"/>
        <c:axId val="102474112"/>
      </c:lineChart>
      <c:dateAx>
        <c:axId val="102455552"/>
        <c:scaling>
          <c:orientation val="minMax"/>
        </c:scaling>
        <c:delete val="1"/>
        <c:axPos val="b"/>
        <c:numFmt formatCode="ge" sourceLinked="1"/>
        <c:majorTickMark val="none"/>
        <c:minorTickMark val="none"/>
        <c:tickLblPos val="none"/>
        <c:crossAx val="102474112"/>
        <c:crosses val="autoZero"/>
        <c:auto val="1"/>
        <c:lblOffset val="100"/>
        <c:baseTimeUnit val="years"/>
      </c:dateAx>
      <c:valAx>
        <c:axId val="1024741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2455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99" l="0.70000000000000062" r="0.70000000000000062" t="0.750000000000013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9"/>
          <c:y val="0.1580694566902857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98</c:v>
                </c:pt>
                <c:pt idx="1">
                  <c:v>99.16</c:v>
                </c:pt>
                <c:pt idx="2">
                  <c:v>100.2</c:v>
                </c:pt>
                <c:pt idx="3">
                  <c:v>105.85</c:v>
                </c:pt>
                <c:pt idx="4">
                  <c:v>112.6</c:v>
                </c:pt>
              </c:numCache>
            </c:numRef>
          </c:val>
        </c:ser>
        <c:dLbls>
          <c:showLegendKey val="0"/>
          <c:showVal val="0"/>
          <c:showCatName val="0"/>
          <c:showSerName val="0"/>
          <c:showPercent val="0"/>
          <c:showBubbleSize val="0"/>
        </c:dLbls>
        <c:gapWidth val="150"/>
        <c:axId val="102642048"/>
        <c:axId val="102643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100.35</c:v>
                </c:pt>
                <c:pt idx="1">
                  <c:v>100.42</c:v>
                </c:pt>
                <c:pt idx="2">
                  <c:v>100.77</c:v>
                </c:pt>
                <c:pt idx="3">
                  <c:v>107.74</c:v>
                </c:pt>
                <c:pt idx="4">
                  <c:v>108.81</c:v>
                </c:pt>
              </c:numCache>
            </c:numRef>
          </c:val>
          <c:smooth val="0"/>
        </c:ser>
        <c:dLbls>
          <c:showLegendKey val="0"/>
          <c:showVal val="0"/>
          <c:showCatName val="0"/>
          <c:showSerName val="0"/>
          <c:showPercent val="0"/>
          <c:showBubbleSize val="0"/>
        </c:dLbls>
        <c:marker val="1"/>
        <c:smooth val="0"/>
        <c:axId val="102642048"/>
        <c:axId val="102643968"/>
      </c:lineChart>
      <c:dateAx>
        <c:axId val="102642048"/>
        <c:scaling>
          <c:orientation val="minMax"/>
        </c:scaling>
        <c:delete val="1"/>
        <c:axPos val="b"/>
        <c:numFmt formatCode="ge" sourceLinked="1"/>
        <c:majorTickMark val="none"/>
        <c:minorTickMark val="none"/>
        <c:tickLblPos val="none"/>
        <c:crossAx val="102643968"/>
        <c:crosses val="autoZero"/>
        <c:auto val="1"/>
        <c:lblOffset val="100"/>
        <c:baseTimeUnit val="years"/>
      </c:dateAx>
      <c:valAx>
        <c:axId val="102643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642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99" l="0.70000000000000062" r="0.70000000000000062" t="0.750000000000013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9"/>
          <c:y val="0.1580694566902857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166.03</c:v>
                </c:pt>
                <c:pt idx="1">
                  <c:v>162.99</c:v>
                </c:pt>
                <c:pt idx="2">
                  <c:v>160.34</c:v>
                </c:pt>
                <c:pt idx="3">
                  <c:v>150.41</c:v>
                </c:pt>
                <c:pt idx="4">
                  <c:v>140.37</c:v>
                </c:pt>
              </c:numCache>
            </c:numRef>
          </c:val>
        </c:ser>
        <c:dLbls>
          <c:showLegendKey val="0"/>
          <c:showVal val="0"/>
          <c:showCatName val="0"/>
          <c:showSerName val="0"/>
          <c:showPercent val="0"/>
          <c:showBubbleSize val="0"/>
        </c:dLbls>
        <c:gapWidth val="150"/>
        <c:axId val="102673792"/>
        <c:axId val="102675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166.95</c:v>
                </c:pt>
                <c:pt idx="1">
                  <c:v>166.61</c:v>
                </c:pt>
                <c:pt idx="2">
                  <c:v>165.74</c:v>
                </c:pt>
                <c:pt idx="3">
                  <c:v>154.33000000000001</c:v>
                </c:pt>
                <c:pt idx="4">
                  <c:v>152.94999999999999</c:v>
                </c:pt>
              </c:numCache>
            </c:numRef>
          </c:val>
          <c:smooth val="0"/>
        </c:ser>
        <c:dLbls>
          <c:showLegendKey val="0"/>
          <c:showVal val="0"/>
          <c:showCatName val="0"/>
          <c:showSerName val="0"/>
          <c:showPercent val="0"/>
          <c:showBubbleSize val="0"/>
        </c:dLbls>
        <c:marker val="1"/>
        <c:smooth val="0"/>
        <c:axId val="102673792"/>
        <c:axId val="102675968"/>
      </c:lineChart>
      <c:dateAx>
        <c:axId val="102673792"/>
        <c:scaling>
          <c:orientation val="minMax"/>
        </c:scaling>
        <c:delete val="1"/>
        <c:axPos val="b"/>
        <c:numFmt formatCode="ge" sourceLinked="1"/>
        <c:majorTickMark val="none"/>
        <c:minorTickMark val="none"/>
        <c:tickLblPos val="none"/>
        <c:crossAx val="102675968"/>
        <c:crosses val="autoZero"/>
        <c:auto val="1"/>
        <c:lblOffset val="100"/>
        <c:baseTimeUnit val="years"/>
      </c:dateAx>
      <c:valAx>
        <c:axId val="102675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673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99" l="0.70000000000000062" r="0.70000000000000062" t="0.750000000000013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view="pageBreakPreview" zoomScale="85" zoomScaleNormal="90" zoomScaleSheetLayoutView="85" workbookViewId="0"/>
  </sheetViews>
  <sheetFormatPr defaultColWidth="2.625" defaultRowHeight="13.5"/>
  <cols>
    <col min="1" max="1" width="2.625" customWidth="1"/>
    <col min="2" max="62" width="3.75" customWidth="1"/>
    <col min="64" max="78" width="3.125" style="34"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9"/>
      <c r="BM1" s="29"/>
      <c r="BN1" s="29"/>
      <c r="BO1" s="29"/>
      <c r="BP1" s="29"/>
      <c r="BQ1" s="29"/>
      <c r="BR1" s="29"/>
      <c r="BS1" s="29"/>
      <c r="BT1" s="29"/>
      <c r="BU1" s="29"/>
      <c r="BV1" s="29"/>
      <c r="BW1" s="29"/>
      <c r="BX1" s="29"/>
      <c r="BY1" s="29"/>
      <c r="BZ1" s="29"/>
    </row>
    <row r="2" spans="1:78" ht="9.75" customHeight="1">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0"/>
      <c r="BM5" s="30"/>
      <c r="BN5" s="30"/>
      <c r="BO5" s="30"/>
      <c r="BP5" s="30"/>
      <c r="BQ5" s="30"/>
      <c r="BR5" s="30"/>
      <c r="BS5" s="30"/>
      <c r="BT5" s="30"/>
      <c r="BU5" s="30"/>
      <c r="BV5" s="30"/>
      <c r="BW5" s="30"/>
      <c r="BX5" s="30"/>
      <c r="BY5" s="30"/>
      <c r="BZ5" s="30"/>
    </row>
    <row r="6" spans="1:78" ht="18.75" customHeight="1">
      <c r="A6" s="2"/>
      <c r="B6" s="85" t="str">
        <f>データ!H6</f>
        <v>広島県　福山市</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c r="AG6" s="8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0"/>
      <c r="BM6" s="30"/>
      <c r="BN6" s="30"/>
      <c r="BO6" s="30"/>
      <c r="BP6" s="30"/>
      <c r="BQ6" s="30"/>
      <c r="BR6" s="30"/>
      <c r="BS6" s="30"/>
      <c r="BT6" s="30"/>
      <c r="BU6" s="30"/>
      <c r="BV6" s="30"/>
      <c r="BW6" s="30"/>
      <c r="BX6" s="30"/>
      <c r="BY6" s="30"/>
      <c r="BZ6" s="30"/>
    </row>
    <row r="7" spans="1:78" ht="18.75" customHeight="1">
      <c r="A7" s="2"/>
      <c r="B7" s="86" t="s">
        <v>1</v>
      </c>
      <c r="C7" s="87"/>
      <c r="D7" s="87"/>
      <c r="E7" s="87"/>
      <c r="F7" s="87"/>
      <c r="G7" s="87"/>
      <c r="H7" s="87"/>
      <c r="I7" s="88"/>
      <c r="J7" s="86" t="s">
        <v>2</v>
      </c>
      <c r="K7" s="87"/>
      <c r="L7" s="87"/>
      <c r="M7" s="87"/>
      <c r="N7" s="87"/>
      <c r="O7" s="87"/>
      <c r="P7" s="87"/>
      <c r="Q7" s="88"/>
      <c r="R7" s="86" t="s">
        <v>3</v>
      </c>
      <c r="S7" s="87"/>
      <c r="T7" s="87"/>
      <c r="U7" s="87"/>
      <c r="V7" s="87"/>
      <c r="W7" s="87"/>
      <c r="X7" s="87"/>
      <c r="Y7" s="88"/>
      <c r="Z7" s="86" t="s">
        <v>4</v>
      </c>
      <c r="AA7" s="87"/>
      <c r="AB7" s="87"/>
      <c r="AC7" s="87"/>
      <c r="AD7" s="87"/>
      <c r="AE7" s="87"/>
      <c r="AF7" s="87"/>
      <c r="AG7" s="88"/>
      <c r="AH7" s="3"/>
      <c r="AI7" s="86" t="s">
        <v>5</v>
      </c>
      <c r="AJ7" s="87"/>
      <c r="AK7" s="87"/>
      <c r="AL7" s="87"/>
      <c r="AM7" s="87"/>
      <c r="AN7" s="87"/>
      <c r="AO7" s="87"/>
      <c r="AP7" s="88"/>
      <c r="AQ7" s="77" t="s">
        <v>6</v>
      </c>
      <c r="AR7" s="77"/>
      <c r="AS7" s="77"/>
      <c r="AT7" s="77"/>
      <c r="AU7" s="77"/>
      <c r="AV7" s="77"/>
      <c r="AW7" s="77"/>
      <c r="AX7" s="77"/>
      <c r="AY7" s="77" t="s">
        <v>7</v>
      </c>
      <c r="AZ7" s="77"/>
      <c r="BA7" s="77"/>
      <c r="BB7" s="77"/>
      <c r="BC7" s="77"/>
      <c r="BD7" s="77"/>
      <c r="BE7" s="77"/>
      <c r="BF7" s="77"/>
      <c r="BG7" s="3"/>
      <c r="BH7" s="3"/>
      <c r="BI7" s="3"/>
      <c r="BJ7" s="3"/>
      <c r="BK7" s="3"/>
      <c r="BL7" s="31" t="s">
        <v>8</v>
      </c>
      <c r="BM7" s="32"/>
      <c r="BN7" s="32"/>
      <c r="BO7" s="32"/>
      <c r="BP7" s="32"/>
      <c r="BQ7" s="32"/>
      <c r="BR7" s="32"/>
      <c r="BS7" s="32"/>
      <c r="BT7" s="32"/>
      <c r="BU7" s="32"/>
      <c r="BV7" s="32"/>
      <c r="BW7" s="32"/>
      <c r="BX7" s="32"/>
      <c r="BY7" s="33"/>
    </row>
    <row r="8" spans="1:78" ht="18.75" customHeight="1">
      <c r="A8" s="2"/>
      <c r="B8" s="78" t="str">
        <f>データ!I6</f>
        <v>法適用</v>
      </c>
      <c r="C8" s="79"/>
      <c r="D8" s="79"/>
      <c r="E8" s="79"/>
      <c r="F8" s="79"/>
      <c r="G8" s="79"/>
      <c r="H8" s="79"/>
      <c r="I8" s="80"/>
      <c r="J8" s="78" t="str">
        <f>データ!J6</f>
        <v>水道事業</v>
      </c>
      <c r="K8" s="79"/>
      <c r="L8" s="79"/>
      <c r="M8" s="79"/>
      <c r="N8" s="79"/>
      <c r="O8" s="79"/>
      <c r="P8" s="79"/>
      <c r="Q8" s="80"/>
      <c r="R8" s="78" t="str">
        <f>データ!K6</f>
        <v>末端給水事業</v>
      </c>
      <c r="S8" s="79"/>
      <c r="T8" s="79"/>
      <c r="U8" s="79"/>
      <c r="V8" s="79"/>
      <c r="W8" s="79"/>
      <c r="X8" s="79"/>
      <c r="Y8" s="80"/>
      <c r="Z8" s="78" t="str">
        <f>データ!L6</f>
        <v>A1</v>
      </c>
      <c r="AA8" s="79"/>
      <c r="AB8" s="79"/>
      <c r="AC8" s="79"/>
      <c r="AD8" s="79"/>
      <c r="AE8" s="79"/>
      <c r="AF8" s="79"/>
      <c r="AG8" s="80"/>
      <c r="AH8" s="3"/>
      <c r="AI8" s="81">
        <f>データ!Q6</f>
        <v>471974</v>
      </c>
      <c r="AJ8" s="82"/>
      <c r="AK8" s="82"/>
      <c r="AL8" s="82"/>
      <c r="AM8" s="82"/>
      <c r="AN8" s="82"/>
      <c r="AO8" s="82"/>
      <c r="AP8" s="83"/>
      <c r="AQ8" s="60">
        <f>データ!R6</f>
        <v>518.14</v>
      </c>
      <c r="AR8" s="60"/>
      <c r="AS8" s="60"/>
      <c r="AT8" s="60"/>
      <c r="AU8" s="60"/>
      <c r="AV8" s="60"/>
      <c r="AW8" s="60"/>
      <c r="AX8" s="60"/>
      <c r="AY8" s="60">
        <f>データ!S6</f>
        <v>910.9</v>
      </c>
      <c r="AZ8" s="60"/>
      <c r="BA8" s="60"/>
      <c r="BB8" s="60"/>
      <c r="BC8" s="60"/>
      <c r="BD8" s="60"/>
      <c r="BE8" s="60"/>
      <c r="BF8" s="60"/>
      <c r="BG8" s="3"/>
      <c r="BH8" s="3"/>
      <c r="BI8" s="3"/>
      <c r="BJ8" s="3"/>
      <c r="BK8" s="3"/>
      <c r="BL8" s="75" t="s">
        <v>9</v>
      </c>
      <c r="BM8" s="76"/>
      <c r="BN8" s="35" t="s">
        <v>10</v>
      </c>
      <c r="BO8" s="36"/>
      <c r="BP8" s="36"/>
      <c r="BQ8" s="36"/>
      <c r="BR8" s="36"/>
      <c r="BS8" s="36"/>
      <c r="BT8" s="36"/>
      <c r="BU8" s="36"/>
      <c r="BV8" s="36"/>
      <c r="BW8" s="36"/>
      <c r="BX8" s="36"/>
      <c r="BY8" s="37"/>
    </row>
    <row r="9" spans="1:78" ht="18.75" customHeight="1">
      <c r="A9" s="2"/>
      <c r="B9" s="77" t="s">
        <v>11</v>
      </c>
      <c r="C9" s="77"/>
      <c r="D9" s="77"/>
      <c r="E9" s="77"/>
      <c r="F9" s="77"/>
      <c r="G9" s="77"/>
      <c r="H9" s="77"/>
      <c r="I9" s="77"/>
      <c r="J9" s="77" t="s">
        <v>12</v>
      </c>
      <c r="K9" s="77"/>
      <c r="L9" s="77"/>
      <c r="M9" s="77"/>
      <c r="N9" s="77"/>
      <c r="O9" s="77"/>
      <c r="P9" s="77"/>
      <c r="Q9" s="77"/>
      <c r="R9" s="77" t="s">
        <v>13</v>
      </c>
      <c r="S9" s="77"/>
      <c r="T9" s="77"/>
      <c r="U9" s="77"/>
      <c r="V9" s="77"/>
      <c r="W9" s="77"/>
      <c r="X9" s="77"/>
      <c r="Y9" s="77"/>
      <c r="Z9" s="77" t="s">
        <v>14</v>
      </c>
      <c r="AA9" s="77"/>
      <c r="AB9" s="77"/>
      <c r="AC9" s="77"/>
      <c r="AD9" s="77"/>
      <c r="AE9" s="77"/>
      <c r="AF9" s="77"/>
      <c r="AG9" s="77"/>
      <c r="AH9" s="3"/>
      <c r="AI9" s="77" t="s">
        <v>15</v>
      </c>
      <c r="AJ9" s="77"/>
      <c r="AK9" s="77"/>
      <c r="AL9" s="77"/>
      <c r="AM9" s="77"/>
      <c r="AN9" s="77"/>
      <c r="AO9" s="77"/>
      <c r="AP9" s="77"/>
      <c r="AQ9" s="77" t="s">
        <v>16</v>
      </c>
      <c r="AR9" s="77"/>
      <c r="AS9" s="77"/>
      <c r="AT9" s="77"/>
      <c r="AU9" s="77"/>
      <c r="AV9" s="77"/>
      <c r="AW9" s="77"/>
      <c r="AX9" s="77"/>
      <c r="AY9" s="77" t="s">
        <v>17</v>
      </c>
      <c r="AZ9" s="77"/>
      <c r="BA9" s="77"/>
      <c r="BB9" s="77"/>
      <c r="BC9" s="77"/>
      <c r="BD9" s="77"/>
      <c r="BE9" s="77"/>
      <c r="BF9" s="77"/>
      <c r="BG9" s="3"/>
      <c r="BH9" s="3"/>
      <c r="BI9" s="3"/>
      <c r="BJ9" s="3"/>
      <c r="BK9" s="3"/>
      <c r="BL9" s="75" t="s">
        <v>18</v>
      </c>
      <c r="BM9" s="76"/>
      <c r="BN9" s="35" t="s">
        <v>19</v>
      </c>
      <c r="BO9" s="36"/>
      <c r="BP9" s="36"/>
      <c r="BQ9" s="36"/>
      <c r="BR9" s="36"/>
      <c r="BS9" s="36"/>
      <c r="BT9" s="36"/>
      <c r="BU9" s="36"/>
      <c r="BV9" s="36"/>
      <c r="BW9" s="36"/>
      <c r="BX9" s="36"/>
      <c r="BY9" s="37"/>
    </row>
    <row r="10" spans="1:78" ht="18.75" customHeight="1">
      <c r="A10" s="2"/>
      <c r="B10" s="60" t="str">
        <f>データ!M6</f>
        <v>-</v>
      </c>
      <c r="C10" s="60"/>
      <c r="D10" s="60"/>
      <c r="E10" s="60"/>
      <c r="F10" s="60"/>
      <c r="G10" s="60"/>
      <c r="H10" s="60"/>
      <c r="I10" s="60"/>
      <c r="J10" s="60">
        <f>データ!N6</f>
        <v>51.8</v>
      </c>
      <c r="K10" s="60"/>
      <c r="L10" s="60"/>
      <c r="M10" s="60"/>
      <c r="N10" s="60"/>
      <c r="O10" s="60"/>
      <c r="P10" s="60"/>
      <c r="Q10" s="60"/>
      <c r="R10" s="60">
        <f>データ!O6</f>
        <v>95.66</v>
      </c>
      <c r="S10" s="60"/>
      <c r="T10" s="60"/>
      <c r="U10" s="60"/>
      <c r="V10" s="60"/>
      <c r="W10" s="60"/>
      <c r="X10" s="60"/>
      <c r="Y10" s="60"/>
      <c r="Z10" s="68">
        <f>データ!P6</f>
        <v>2710</v>
      </c>
      <c r="AA10" s="68"/>
      <c r="AB10" s="68"/>
      <c r="AC10" s="68"/>
      <c r="AD10" s="68"/>
      <c r="AE10" s="68"/>
      <c r="AF10" s="68"/>
      <c r="AG10" s="68"/>
      <c r="AH10" s="2"/>
      <c r="AI10" s="68">
        <f>データ!T6</f>
        <v>450192</v>
      </c>
      <c r="AJ10" s="68"/>
      <c r="AK10" s="68"/>
      <c r="AL10" s="68"/>
      <c r="AM10" s="68"/>
      <c r="AN10" s="68"/>
      <c r="AO10" s="68"/>
      <c r="AP10" s="68"/>
      <c r="AQ10" s="60">
        <f>データ!U6</f>
        <v>283.51</v>
      </c>
      <c r="AR10" s="60"/>
      <c r="AS10" s="60"/>
      <c r="AT10" s="60"/>
      <c r="AU10" s="60"/>
      <c r="AV10" s="60"/>
      <c r="AW10" s="60"/>
      <c r="AX10" s="60"/>
      <c r="AY10" s="60">
        <f>データ!V6</f>
        <v>1587.92</v>
      </c>
      <c r="AZ10" s="60"/>
      <c r="BA10" s="60"/>
      <c r="BB10" s="60"/>
      <c r="BC10" s="60"/>
      <c r="BD10" s="60"/>
      <c r="BE10" s="60"/>
      <c r="BF10" s="60"/>
      <c r="BG10" s="2"/>
      <c r="BH10" s="2"/>
      <c r="BI10" s="2"/>
      <c r="BJ10" s="2"/>
      <c r="BK10" s="2"/>
      <c r="BL10" s="61" t="s">
        <v>20</v>
      </c>
      <c r="BM10" s="62"/>
      <c r="BN10" s="38" t="s">
        <v>21</v>
      </c>
      <c r="BO10" s="39"/>
      <c r="BP10" s="39"/>
      <c r="BQ10" s="39"/>
      <c r="BR10" s="39"/>
      <c r="BS10" s="39"/>
      <c r="BT10" s="39"/>
      <c r="BU10" s="39"/>
      <c r="BV10" s="39"/>
      <c r="BW10" s="39"/>
      <c r="BX10" s="39"/>
      <c r="BY10" s="4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3" t="s">
        <v>22</v>
      </c>
      <c r="BM11" s="63"/>
      <c r="BN11" s="63"/>
      <c r="BO11" s="63"/>
      <c r="BP11" s="63"/>
      <c r="BQ11" s="63"/>
      <c r="BR11" s="63"/>
      <c r="BS11" s="63"/>
      <c r="BT11" s="63"/>
      <c r="BU11" s="63"/>
      <c r="BV11" s="63"/>
      <c r="BW11" s="63"/>
      <c r="BX11" s="63"/>
      <c r="BY11" s="63"/>
      <c r="BZ11" s="63"/>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3"/>
      <c r="BM12" s="63"/>
      <c r="BN12" s="63"/>
      <c r="BO12" s="63"/>
      <c r="BP12" s="63"/>
      <c r="BQ12" s="63"/>
      <c r="BR12" s="63"/>
      <c r="BS12" s="63"/>
      <c r="BT12" s="63"/>
      <c r="BU12" s="63"/>
      <c r="BV12" s="63"/>
      <c r="BW12" s="63"/>
      <c r="BX12" s="63"/>
      <c r="BY12" s="63"/>
      <c r="BZ12" s="63"/>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4"/>
      <c r="BM13" s="64"/>
      <c r="BN13" s="64"/>
      <c r="BO13" s="64"/>
      <c r="BP13" s="64"/>
      <c r="BQ13" s="64"/>
      <c r="BR13" s="64"/>
      <c r="BS13" s="64"/>
      <c r="BT13" s="64"/>
      <c r="BU13" s="64"/>
      <c r="BV13" s="64"/>
      <c r="BW13" s="64"/>
      <c r="BX13" s="64"/>
      <c r="BY13" s="64"/>
      <c r="BZ13" s="64"/>
    </row>
    <row r="14" spans="1:78" ht="13.5" customHeight="1">
      <c r="A14" s="2"/>
      <c r="B14" s="65" t="s">
        <v>23</v>
      </c>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7"/>
      <c r="BK14" s="2"/>
      <c r="BL14" s="41" t="s">
        <v>24</v>
      </c>
      <c r="BM14" s="42"/>
      <c r="BN14" s="42"/>
      <c r="BO14" s="42"/>
      <c r="BP14" s="42"/>
      <c r="BQ14" s="42"/>
      <c r="BR14" s="42"/>
      <c r="BS14" s="42"/>
      <c r="BT14" s="42"/>
      <c r="BU14" s="42"/>
      <c r="BV14" s="42"/>
      <c r="BW14" s="42"/>
      <c r="BX14" s="42"/>
      <c r="BY14" s="42"/>
      <c r="BZ14" s="43"/>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4"/>
      <c r="BM15" s="45"/>
      <c r="BN15" s="45"/>
      <c r="BO15" s="45"/>
      <c r="BP15" s="45"/>
      <c r="BQ15" s="45"/>
      <c r="BR15" s="45"/>
      <c r="BS15" s="45"/>
      <c r="BT15" s="45"/>
      <c r="BU15" s="45"/>
      <c r="BV15" s="45"/>
      <c r="BW15" s="45"/>
      <c r="BX15" s="45"/>
      <c r="BY15" s="45"/>
      <c r="BZ15" s="46"/>
    </row>
    <row r="16" spans="1:78" ht="13.5" customHeight="1">
      <c r="A16" s="2"/>
      <c r="B16" s="4"/>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6"/>
      <c r="BK16" s="2"/>
      <c r="BL16" s="54" t="s">
        <v>104</v>
      </c>
      <c r="BM16" s="69"/>
      <c r="BN16" s="69"/>
      <c r="BO16" s="69"/>
      <c r="BP16" s="69"/>
      <c r="BQ16" s="69"/>
      <c r="BR16" s="69"/>
      <c r="BS16" s="69"/>
      <c r="BT16" s="69"/>
      <c r="BU16" s="69"/>
      <c r="BV16" s="69"/>
      <c r="BW16" s="69"/>
      <c r="BX16" s="69"/>
      <c r="BY16" s="69"/>
      <c r="BZ16" s="70"/>
    </row>
    <row r="17" spans="1:78" ht="13.5" customHeight="1">
      <c r="A17" s="2"/>
      <c r="B17" s="4"/>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6"/>
      <c r="BK17" s="2"/>
      <c r="BL17" s="71"/>
      <c r="BM17" s="69"/>
      <c r="BN17" s="69"/>
      <c r="BO17" s="69"/>
      <c r="BP17" s="69"/>
      <c r="BQ17" s="69"/>
      <c r="BR17" s="69"/>
      <c r="BS17" s="69"/>
      <c r="BT17" s="69"/>
      <c r="BU17" s="69"/>
      <c r="BV17" s="69"/>
      <c r="BW17" s="69"/>
      <c r="BX17" s="69"/>
      <c r="BY17" s="69"/>
      <c r="BZ17" s="70"/>
    </row>
    <row r="18" spans="1:78" ht="13.5" customHeight="1">
      <c r="A18" s="2"/>
      <c r="B18" s="4"/>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6"/>
      <c r="BK18" s="2"/>
      <c r="BL18" s="71"/>
      <c r="BM18" s="69"/>
      <c r="BN18" s="69"/>
      <c r="BO18" s="69"/>
      <c r="BP18" s="69"/>
      <c r="BQ18" s="69"/>
      <c r="BR18" s="69"/>
      <c r="BS18" s="69"/>
      <c r="BT18" s="69"/>
      <c r="BU18" s="69"/>
      <c r="BV18" s="69"/>
      <c r="BW18" s="69"/>
      <c r="BX18" s="69"/>
      <c r="BY18" s="69"/>
      <c r="BZ18" s="70"/>
    </row>
    <row r="19" spans="1:78" ht="13.5" customHeight="1">
      <c r="A19" s="2"/>
      <c r="B19" s="4"/>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6"/>
      <c r="BK19" s="2"/>
      <c r="BL19" s="71"/>
      <c r="BM19" s="69"/>
      <c r="BN19" s="69"/>
      <c r="BO19" s="69"/>
      <c r="BP19" s="69"/>
      <c r="BQ19" s="69"/>
      <c r="BR19" s="69"/>
      <c r="BS19" s="69"/>
      <c r="BT19" s="69"/>
      <c r="BU19" s="69"/>
      <c r="BV19" s="69"/>
      <c r="BW19" s="69"/>
      <c r="BX19" s="69"/>
      <c r="BY19" s="69"/>
      <c r="BZ19" s="70"/>
    </row>
    <row r="20" spans="1:78" ht="13.5" customHeight="1">
      <c r="A20" s="2"/>
      <c r="B20" s="4"/>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6"/>
      <c r="BK20" s="2"/>
      <c r="BL20" s="71"/>
      <c r="BM20" s="69"/>
      <c r="BN20" s="69"/>
      <c r="BO20" s="69"/>
      <c r="BP20" s="69"/>
      <c r="BQ20" s="69"/>
      <c r="BR20" s="69"/>
      <c r="BS20" s="69"/>
      <c r="BT20" s="69"/>
      <c r="BU20" s="69"/>
      <c r="BV20" s="69"/>
      <c r="BW20" s="69"/>
      <c r="BX20" s="69"/>
      <c r="BY20" s="69"/>
      <c r="BZ20" s="70"/>
    </row>
    <row r="21" spans="1:78" ht="13.5" customHeight="1">
      <c r="A21" s="2"/>
      <c r="B21" s="4"/>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6"/>
      <c r="BK21" s="2"/>
      <c r="BL21" s="71"/>
      <c r="BM21" s="69"/>
      <c r="BN21" s="69"/>
      <c r="BO21" s="69"/>
      <c r="BP21" s="69"/>
      <c r="BQ21" s="69"/>
      <c r="BR21" s="69"/>
      <c r="BS21" s="69"/>
      <c r="BT21" s="69"/>
      <c r="BU21" s="69"/>
      <c r="BV21" s="69"/>
      <c r="BW21" s="69"/>
      <c r="BX21" s="69"/>
      <c r="BY21" s="69"/>
      <c r="BZ21" s="70"/>
    </row>
    <row r="22" spans="1:78" ht="13.5" customHeight="1">
      <c r="A22" s="2"/>
      <c r="B22" s="4"/>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6"/>
      <c r="BK22" s="2"/>
      <c r="BL22" s="71"/>
      <c r="BM22" s="69"/>
      <c r="BN22" s="69"/>
      <c r="BO22" s="69"/>
      <c r="BP22" s="69"/>
      <c r="BQ22" s="69"/>
      <c r="BR22" s="69"/>
      <c r="BS22" s="69"/>
      <c r="BT22" s="69"/>
      <c r="BU22" s="69"/>
      <c r="BV22" s="69"/>
      <c r="BW22" s="69"/>
      <c r="BX22" s="69"/>
      <c r="BY22" s="69"/>
      <c r="BZ22" s="70"/>
    </row>
    <row r="23" spans="1:78" ht="13.5" customHeight="1">
      <c r="A23" s="2"/>
      <c r="B23" s="4"/>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6"/>
      <c r="BK23" s="2"/>
      <c r="BL23" s="71"/>
      <c r="BM23" s="69"/>
      <c r="BN23" s="69"/>
      <c r="BO23" s="69"/>
      <c r="BP23" s="69"/>
      <c r="BQ23" s="69"/>
      <c r="BR23" s="69"/>
      <c r="BS23" s="69"/>
      <c r="BT23" s="69"/>
      <c r="BU23" s="69"/>
      <c r="BV23" s="69"/>
      <c r="BW23" s="69"/>
      <c r="BX23" s="69"/>
      <c r="BY23" s="69"/>
      <c r="BZ23" s="70"/>
    </row>
    <row r="24" spans="1:78" ht="13.5" customHeight="1">
      <c r="A24" s="2"/>
      <c r="B24" s="4"/>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6"/>
      <c r="BK24" s="2"/>
      <c r="BL24" s="71"/>
      <c r="BM24" s="69"/>
      <c r="BN24" s="69"/>
      <c r="BO24" s="69"/>
      <c r="BP24" s="69"/>
      <c r="BQ24" s="69"/>
      <c r="BR24" s="69"/>
      <c r="BS24" s="69"/>
      <c r="BT24" s="69"/>
      <c r="BU24" s="69"/>
      <c r="BV24" s="69"/>
      <c r="BW24" s="69"/>
      <c r="BX24" s="69"/>
      <c r="BY24" s="69"/>
      <c r="BZ24" s="70"/>
    </row>
    <row r="25" spans="1:78" ht="13.5" customHeight="1">
      <c r="A25" s="2"/>
      <c r="B25" s="4"/>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6"/>
      <c r="BK25" s="2"/>
      <c r="BL25" s="71"/>
      <c r="BM25" s="69"/>
      <c r="BN25" s="69"/>
      <c r="BO25" s="69"/>
      <c r="BP25" s="69"/>
      <c r="BQ25" s="69"/>
      <c r="BR25" s="69"/>
      <c r="BS25" s="69"/>
      <c r="BT25" s="69"/>
      <c r="BU25" s="69"/>
      <c r="BV25" s="69"/>
      <c r="BW25" s="69"/>
      <c r="BX25" s="69"/>
      <c r="BY25" s="69"/>
      <c r="BZ25" s="70"/>
    </row>
    <row r="26" spans="1:78" ht="13.5" customHeight="1">
      <c r="A26" s="2"/>
      <c r="B26" s="4"/>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6"/>
      <c r="BK26" s="2"/>
      <c r="BL26" s="71"/>
      <c r="BM26" s="69"/>
      <c r="BN26" s="69"/>
      <c r="BO26" s="69"/>
      <c r="BP26" s="69"/>
      <c r="BQ26" s="69"/>
      <c r="BR26" s="69"/>
      <c r="BS26" s="69"/>
      <c r="BT26" s="69"/>
      <c r="BU26" s="69"/>
      <c r="BV26" s="69"/>
      <c r="BW26" s="69"/>
      <c r="BX26" s="69"/>
      <c r="BY26" s="69"/>
      <c r="BZ26" s="70"/>
    </row>
    <row r="27" spans="1:78" ht="13.5" customHeight="1">
      <c r="A27" s="2"/>
      <c r="B27" s="4"/>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6"/>
      <c r="BK27" s="2"/>
      <c r="BL27" s="71"/>
      <c r="BM27" s="69"/>
      <c r="BN27" s="69"/>
      <c r="BO27" s="69"/>
      <c r="BP27" s="69"/>
      <c r="BQ27" s="69"/>
      <c r="BR27" s="69"/>
      <c r="BS27" s="69"/>
      <c r="BT27" s="69"/>
      <c r="BU27" s="69"/>
      <c r="BV27" s="69"/>
      <c r="BW27" s="69"/>
      <c r="BX27" s="69"/>
      <c r="BY27" s="69"/>
      <c r="BZ27" s="70"/>
    </row>
    <row r="28" spans="1:78" ht="13.5" customHeight="1">
      <c r="A28" s="2"/>
      <c r="B28" s="4"/>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6"/>
      <c r="BK28" s="2"/>
      <c r="BL28" s="71"/>
      <c r="BM28" s="69"/>
      <c r="BN28" s="69"/>
      <c r="BO28" s="69"/>
      <c r="BP28" s="69"/>
      <c r="BQ28" s="69"/>
      <c r="BR28" s="69"/>
      <c r="BS28" s="69"/>
      <c r="BT28" s="69"/>
      <c r="BU28" s="69"/>
      <c r="BV28" s="69"/>
      <c r="BW28" s="69"/>
      <c r="BX28" s="69"/>
      <c r="BY28" s="69"/>
      <c r="BZ28" s="70"/>
    </row>
    <row r="29" spans="1:78" ht="13.5" customHeight="1">
      <c r="A29" s="2"/>
      <c r="B29" s="4"/>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6"/>
      <c r="BK29" s="2"/>
      <c r="BL29" s="71"/>
      <c r="BM29" s="69"/>
      <c r="BN29" s="69"/>
      <c r="BO29" s="69"/>
      <c r="BP29" s="69"/>
      <c r="BQ29" s="69"/>
      <c r="BR29" s="69"/>
      <c r="BS29" s="69"/>
      <c r="BT29" s="69"/>
      <c r="BU29" s="69"/>
      <c r="BV29" s="69"/>
      <c r="BW29" s="69"/>
      <c r="BX29" s="69"/>
      <c r="BY29" s="69"/>
      <c r="BZ29" s="70"/>
    </row>
    <row r="30" spans="1:78" ht="13.5" customHeight="1">
      <c r="A30" s="2"/>
      <c r="B30" s="4"/>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6"/>
      <c r="BK30" s="2"/>
      <c r="BL30" s="71"/>
      <c r="BM30" s="69"/>
      <c r="BN30" s="69"/>
      <c r="BO30" s="69"/>
      <c r="BP30" s="69"/>
      <c r="BQ30" s="69"/>
      <c r="BR30" s="69"/>
      <c r="BS30" s="69"/>
      <c r="BT30" s="69"/>
      <c r="BU30" s="69"/>
      <c r="BV30" s="69"/>
      <c r="BW30" s="69"/>
      <c r="BX30" s="69"/>
      <c r="BY30" s="69"/>
      <c r="BZ30" s="70"/>
    </row>
    <row r="31" spans="1:78" ht="13.5" customHeight="1">
      <c r="A31" s="2"/>
      <c r="B31" s="4"/>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6"/>
      <c r="BK31" s="2"/>
      <c r="BL31" s="71"/>
      <c r="BM31" s="69"/>
      <c r="BN31" s="69"/>
      <c r="BO31" s="69"/>
      <c r="BP31" s="69"/>
      <c r="BQ31" s="69"/>
      <c r="BR31" s="69"/>
      <c r="BS31" s="69"/>
      <c r="BT31" s="69"/>
      <c r="BU31" s="69"/>
      <c r="BV31" s="69"/>
      <c r="BW31" s="69"/>
      <c r="BX31" s="69"/>
      <c r="BY31" s="69"/>
      <c r="BZ31" s="70"/>
    </row>
    <row r="32" spans="1:78" ht="13.5" customHeight="1">
      <c r="A32" s="2"/>
      <c r="B32" s="4"/>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6"/>
      <c r="BK32" s="2"/>
      <c r="BL32" s="71"/>
      <c r="BM32" s="69"/>
      <c r="BN32" s="69"/>
      <c r="BO32" s="69"/>
      <c r="BP32" s="69"/>
      <c r="BQ32" s="69"/>
      <c r="BR32" s="69"/>
      <c r="BS32" s="69"/>
      <c r="BT32" s="69"/>
      <c r="BU32" s="69"/>
      <c r="BV32" s="69"/>
      <c r="BW32" s="69"/>
      <c r="BX32" s="69"/>
      <c r="BY32" s="69"/>
      <c r="BZ32" s="70"/>
    </row>
    <row r="33" spans="1:78" ht="13.5" customHeight="1">
      <c r="A33" s="2"/>
      <c r="B33" s="4"/>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6"/>
      <c r="BK33" s="2"/>
      <c r="BL33" s="71"/>
      <c r="BM33" s="69"/>
      <c r="BN33" s="69"/>
      <c r="BO33" s="69"/>
      <c r="BP33" s="69"/>
      <c r="BQ33" s="69"/>
      <c r="BR33" s="69"/>
      <c r="BS33" s="69"/>
      <c r="BT33" s="69"/>
      <c r="BU33" s="69"/>
      <c r="BV33" s="69"/>
      <c r="BW33" s="69"/>
      <c r="BX33" s="69"/>
      <c r="BY33" s="69"/>
      <c r="BZ33" s="70"/>
    </row>
    <row r="34" spans="1:78" ht="13.5" customHeight="1">
      <c r="A34" s="2"/>
      <c r="B34" s="4"/>
      <c r="C34" s="53" t="s">
        <v>25</v>
      </c>
      <c r="D34" s="53"/>
      <c r="E34" s="53"/>
      <c r="F34" s="53"/>
      <c r="G34" s="53"/>
      <c r="H34" s="53"/>
      <c r="I34" s="53"/>
      <c r="J34" s="53"/>
      <c r="K34" s="53"/>
      <c r="L34" s="53"/>
      <c r="M34" s="53"/>
      <c r="N34" s="53"/>
      <c r="O34" s="53"/>
      <c r="P34" s="53"/>
      <c r="Q34" s="7"/>
      <c r="R34" s="53" t="s">
        <v>26</v>
      </c>
      <c r="S34" s="53"/>
      <c r="T34" s="53"/>
      <c r="U34" s="53"/>
      <c r="V34" s="53"/>
      <c r="W34" s="53"/>
      <c r="X34" s="53"/>
      <c r="Y34" s="53"/>
      <c r="Z34" s="53"/>
      <c r="AA34" s="53"/>
      <c r="AB34" s="53"/>
      <c r="AC34" s="53"/>
      <c r="AD34" s="53"/>
      <c r="AE34" s="53"/>
      <c r="AF34" s="7"/>
      <c r="AG34" s="53" t="s">
        <v>27</v>
      </c>
      <c r="AH34" s="53"/>
      <c r="AI34" s="53"/>
      <c r="AJ34" s="53"/>
      <c r="AK34" s="53"/>
      <c r="AL34" s="53"/>
      <c r="AM34" s="53"/>
      <c r="AN34" s="53"/>
      <c r="AO34" s="53"/>
      <c r="AP34" s="53"/>
      <c r="AQ34" s="53"/>
      <c r="AR34" s="53"/>
      <c r="AS34" s="53"/>
      <c r="AT34" s="53"/>
      <c r="AU34" s="7"/>
      <c r="AV34" s="53" t="s">
        <v>28</v>
      </c>
      <c r="AW34" s="53"/>
      <c r="AX34" s="53"/>
      <c r="AY34" s="53"/>
      <c r="AZ34" s="53"/>
      <c r="BA34" s="53"/>
      <c r="BB34" s="53"/>
      <c r="BC34" s="53"/>
      <c r="BD34" s="53"/>
      <c r="BE34" s="53"/>
      <c r="BF34" s="53"/>
      <c r="BG34" s="53"/>
      <c r="BH34" s="53"/>
      <c r="BI34" s="53"/>
      <c r="BJ34" s="6"/>
      <c r="BK34" s="2"/>
      <c r="BL34" s="71"/>
      <c r="BM34" s="69"/>
      <c r="BN34" s="69"/>
      <c r="BO34" s="69"/>
      <c r="BP34" s="69"/>
      <c r="BQ34" s="69"/>
      <c r="BR34" s="69"/>
      <c r="BS34" s="69"/>
      <c r="BT34" s="69"/>
      <c r="BU34" s="69"/>
      <c r="BV34" s="69"/>
      <c r="BW34" s="69"/>
      <c r="BX34" s="69"/>
      <c r="BY34" s="69"/>
      <c r="BZ34" s="70"/>
    </row>
    <row r="35" spans="1:78" ht="13.5" customHeight="1">
      <c r="A35" s="2"/>
      <c r="B35" s="4"/>
      <c r="C35" s="53"/>
      <c r="D35" s="53"/>
      <c r="E35" s="53"/>
      <c r="F35" s="53"/>
      <c r="G35" s="53"/>
      <c r="H35" s="53"/>
      <c r="I35" s="53"/>
      <c r="J35" s="53"/>
      <c r="K35" s="53"/>
      <c r="L35" s="53"/>
      <c r="M35" s="53"/>
      <c r="N35" s="53"/>
      <c r="O35" s="53"/>
      <c r="P35" s="53"/>
      <c r="Q35" s="7"/>
      <c r="R35" s="53"/>
      <c r="S35" s="53"/>
      <c r="T35" s="53"/>
      <c r="U35" s="53"/>
      <c r="V35" s="53"/>
      <c r="W35" s="53"/>
      <c r="X35" s="53"/>
      <c r="Y35" s="53"/>
      <c r="Z35" s="53"/>
      <c r="AA35" s="53"/>
      <c r="AB35" s="53"/>
      <c r="AC35" s="53"/>
      <c r="AD35" s="53"/>
      <c r="AE35" s="53"/>
      <c r="AF35" s="7"/>
      <c r="AG35" s="53"/>
      <c r="AH35" s="53"/>
      <c r="AI35" s="53"/>
      <c r="AJ35" s="53"/>
      <c r="AK35" s="53"/>
      <c r="AL35" s="53"/>
      <c r="AM35" s="53"/>
      <c r="AN35" s="53"/>
      <c r="AO35" s="53"/>
      <c r="AP35" s="53"/>
      <c r="AQ35" s="53"/>
      <c r="AR35" s="53"/>
      <c r="AS35" s="53"/>
      <c r="AT35" s="53"/>
      <c r="AU35" s="7"/>
      <c r="AV35" s="53"/>
      <c r="AW35" s="53"/>
      <c r="AX35" s="53"/>
      <c r="AY35" s="53"/>
      <c r="AZ35" s="53"/>
      <c r="BA35" s="53"/>
      <c r="BB35" s="53"/>
      <c r="BC35" s="53"/>
      <c r="BD35" s="53"/>
      <c r="BE35" s="53"/>
      <c r="BF35" s="53"/>
      <c r="BG35" s="53"/>
      <c r="BH35" s="53"/>
      <c r="BI35" s="53"/>
      <c r="BJ35" s="6"/>
      <c r="BK35" s="2"/>
      <c r="BL35" s="71"/>
      <c r="BM35" s="69"/>
      <c r="BN35" s="69"/>
      <c r="BO35" s="69"/>
      <c r="BP35" s="69"/>
      <c r="BQ35" s="69"/>
      <c r="BR35" s="69"/>
      <c r="BS35" s="69"/>
      <c r="BT35" s="69"/>
      <c r="BU35" s="69"/>
      <c r="BV35" s="69"/>
      <c r="BW35" s="69"/>
      <c r="BX35" s="69"/>
      <c r="BY35" s="69"/>
      <c r="BZ35" s="70"/>
    </row>
    <row r="36" spans="1:78" ht="13.5" customHeight="1">
      <c r="A36" s="2"/>
      <c r="B36" s="4"/>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6"/>
      <c r="BK36" s="2"/>
      <c r="BL36" s="71"/>
      <c r="BM36" s="69"/>
      <c r="BN36" s="69"/>
      <c r="BO36" s="69"/>
      <c r="BP36" s="69"/>
      <c r="BQ36" s="69"/>
      <c r="BR36" s="69"/>
      <c r="BS36" s="69"/>
      <c r="BT36" s="69"/>
      <c r="BU36" s="69"/>
      <c r="BV36" s="69"/>
      <c r="BW36" s="69"/>
      <c r="BX36" s="69"/>
      <c r="BY36" s="69"/>
      <c r="BZ36" s="70"/>
    </row>
    <row r="37" spans="1:78" ht="13.5" customHeight="1">
      <c r="A37" s="2"/>
      <c r="B37" s="4"/>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6"/>
      <c r="BK37" s="2"/>
      <c r="BL37" s="71"/>
      <c r="BM37" s="69"/>
      <c r="BN37" s="69"/>
      <c r="BO37" s="69"/>
      <c r="BP37" s="69"/>
      <c r="BQ37" s="69"/>
      <c r="BR37" s="69"/>
      <c r="BS37" s="69"/>
      <c r="BT37" s="69"/>
      <c r="BU37" s="69"/>
      <c r="BV37" s="69"/>
      <c r="BW37" s="69"/>
      <c r="BX37" s="69"/>
      <c r="BY37" s="69"/>
      <c r="BZ37" s="70"/>
    </row>
    <row r="38" spans="1:78" ht="13.5" customHeight="1">
      <c r="A38" s="2"/>
      <c r="B38" s="4"/>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6"/>
      <c r="BK38" s="2"/>
      <c r="BL38" s="71"/>
      <c r="BM38" s="69"/>
      <c r="BN38" s="69"/>
      <c r="BO38" s="69"/>
      <c r="BP38" s="69"/>
      <c r="BQ38" s="69"/>
      <c r="BR38" s="69"/>
      <c r="BS38" s="69"/>
      <c r="BT38" s="69"/>
      <c r="BU38" s="69"/>
      <c r="BV38" s="69"/>
      <c r="BW38" s="69"/>
      <c r="BX38" s="69"/>
      <c r="BY38" s="69"/>
      <c r="BZ38" s="70"/>
    </row>
    <row r="39" spans="1:78" ht="13.5" customHeight="1">
      <c r="A39" s="2"/>
      <c r="B39" s="4"/>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6"/>
      <c r="BK39" s="2"/>
      <c r="BL39" s="71"/>
      <c r="BM39" s="69"/>
      <c r="BN39" s="69"/>
      <c r="BO39" s="69"/>
      <c r="BP39" s="69"/>
      <c r="BQ39" s="69"/>
      <c r="BR39" s="69"/>
      <c r="BS39" s="69"/>
      <c r="BT39" s="69"/>
      <c r="BU39" s="69"/>
      <c r="BV39" s="69"/>
      <c r="BW39" s="69"/>
      <c r="BX39" s="69"/>
      <c r="BY39" s="69"/>
      <c r="BZ39" s="70"/>
    </row>
    <row r="40" spans="1:78" ht="13.5" customHeight="1">
      <c r="A40" s="2"/>
      <c r="B40" s="4"/>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6"/>
      <c r="BK40" s="2"/>
      <c r="BL40" s="71"/>
      <c r="BM40" s="69"/>
      <c r="BN40" s="69"/>
      <c r="BO40" s="69"/>
      <c r="BP40" s="69"/>
      <c r="BQ40" s="69"/>
      <c r="BR40" s="69"/>
      <c r="BS40" s="69"/>
      <c r="BT40" s="69"/>
      <c r="BU40" s="69"/>
      <c r="BV40" s="69"/>
      <c r="BW40" s="69"/>
      <c r="BX40" s="69"/>
      <c r="BY40" s="69"/>
      <c r="BZ40" s="70"/>
    </row>
    <row r="41" spans="1:78" ht="13.5" customHeight="1">
      <c r="A41" s="2"/>
      <c r="B41" s="4"/>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6"/>
      <c r="BK41" s="2"/>
      <c r="BL41" s="71"/>
      <c r="BM41" s="69"/>
      <c r="BN41" s="69"/>
      <c r="BO41" s="69"/>
      <c r="BP41" s="69"/>
      <c r="BQ41" s="69"/>
      <c r="BR41" s="69"/>
      <c r="BS41" s="69"/>
      <c r="BT41" s="69"/>
      <c r="BU41" s="69"/>
      <c r="BV41" s="69"/>
      <c r="BW41" s="69"/>
      <c r="BX41" s="69"/>
      <c r="BY41" s="69"/>
      <c r="BZ41" s="70"/>
    </row>
    <row r="42" spans="1:78" ht="13.5" customHeight="1">
      <c r="A42" s="2"/>
      <c r="B42" s="4"/>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6"/>
      <c r="BK42" s="2"/>
      <c r="BL42" s="71"/>
      <c r="BM42" s="69"/>
      <c r="BN42" s="69"/>
      <c r="BO42" s="69"/>
      <c r="BP42" s="69"/>
      <c r="BQ42" s="69"/>
      <c r="BR42" s="69"/>
      <c r="BS42" s="69"/>
      <c r="BT42" s="69"/>
      <c r="BU42" s="69"/>
      <c r="BV42" s="69"/>
      <c r="BW42" s="69"/>
      <c r="BX42" s="69"/>
      <c r="BY42" s="69"/>
      <c r="BZ42" s="70"/>
    </row>
    <row r="43" spans="1:78" ht="13.5" customHeight="1">
      <c r="A43" s="2"/>
      <c r="B43" s="4"/>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6"/>
      <c r="BK43" s="2"/>
      <c r="BL43" s="71"/>
      <c r="BM43" s="69"/>
      <c r="BN43" s="69"/>
      <c r="BO43" s="69"/>
      <c r="BP43" s="69"/>
      <c r="BQ43" s="69"/>
      <c r="BR43" s="69"/>
      <c r="BS43" s="69"/>
      <c r="BT43" s="69"/>
      <c r="BU43" s="69"/>
      <c r="BV43" s="69"/>
      <c r="BW43" s="69"/>
      <c r="BX43" s="69"/>
      <c r="BY43" s="69"/>
      <c r="BZ43" s="70"/>
    </row>
    <row r="44" spans="1:78" ht="13.5" customHeight="1">
      <c r="A44" s="2"/>
      <c r="B44" s="4"/>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6"/>
      <c r="BK44" s="2"/>
      <c r="BL44" s="72"/>
      <c r="BM44" s="73"/>
      <c r="BN44" s="73"/>
      <c r="BO44" s="73"/>
      <c r="BP44" s="73"/>
      <c r="BQ44" s="73"/>
      <c r="BR44" s="73"/>
      <c r="BS44" s="73"/>
      <c r="BT44" s="73"/>
      <c r="BU44" s="73"/>
      <c r="BV44" s="73"/>
      <c r="BW44" s="73"/>
      <c r="BX44" s="73"/>
      <c r="BY44" s="73"/>
      <c r="BZ44" s="74"/>
    </row>
    <row r="45" spans="1:78" ht="13.5" customHeight="1">
      <c r="A45" s="2"/>
      <c r="B45" s="4"/>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6"/>
      <c r="BK45" s="2"/>
      <c r="BL45" s="41" t="s">
        <v>29</v>
      </c>
      <c r="BM45" s="42"/>
      <c r="BN45" s="42"/>
      <c r="BO45" s="42"/>
      <c r="BP45" s="42"/>
      <c r="BQ45" s="42"/>
      <c r="BR45" s="42"/>
      <c r="BS45" s="42"/>
      <c r="BT45" s="42"/>
      <c r="BU45" s="42"/>
      <c r="BV45" s="42"/>
      <c r="BW45" s="42"/>
      <c r="BX45" s="42"/>
      <c r="BY45" s="42"/>
      <c r="BZ45" s="43"/>
    </row>
    <row r="46" spans="1:78" ht="13.5" customHeight="1">
      <c r="A46" s="2"/>
      <c r="B46" s="4"/>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6"/>
      <c r="BK46" s="2"/>
      <c r="BL46" s="44"/>
      <c r="BM46" s="45"/>
      <c r="BN46" s="45"/>
      <c r="BO46" s="45"/>
      <c r="BP46" s="45"/>
      <c r="BQ46" s="45"/>
      <c r="BR46" s="45"/>
      <c r="BS46" s="45"/>
      <c r="BT46" s="45"/>
      <c r="BU46" s="45"/>
      <c r="BV46" s="45"/>
      <c r="BW46" s="45"/>
      <c r="BX46" s="45"/>
      <c r="BY46" s="45"/>
      <c r="BZ46" s="46"/>
    </row>
    <row r="47" spans="1:78" ht="13.5" customHeight="1">
      <c r="A47" s="2"/>
      <c r="B47" s="4"/>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6"/>
      <c r="BK47" s="2"/>
      <c r="BL47" s="54" t="s">
        <v>105</v>
      </c>
      <c r="BM47" s="55"/>
      <c r="BN47" s="55"/>
      <c r="BO47" s="55"/>
      <c r="BP47" s="55"/>
      <c r="BQ47" s="55"/>
      <c r="BR47" s="55"/>
      <c r="BS47" s="55"/>
      <c r="BT47" s="55"/>
      <c r="BU47" s="55"/>
      <c r="BV47" s="55"/>
      <c r="BW47" s="55"/>
      <c r="BX47" s="55"/>
      <c r="BY47" s="55"/>
      <c r="BZ47" s="56"/>
    </row>
    <row r="48" spans="1:78" ht="13.5" customHeight="1">
      <c r="A48" s="2"/>
      <c r="B48" s="4"/>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6"/>
      <c r="BK48" s="2"/>
      <c r="BL48" s="54"/>
      <c r="BM48" s="55"/>
      <c r="BN48" s="55"/>
      <c r="BO48" s="55"/>
      <c r="BP48" s="55"/>
      <c r="BQ48" s="55"/>
      <c r="BR48" s="55"/>
      <c r="BS48" s="55"/>
      <c r="BT48" s="55"/>
      <c r="BU48" s="55"/>
      <c r="BV48" s="55"/>
      <c r="BW48" s="55"/>
      <c r="BX48" s="55"/>
      <c r="BY48" s="55"/>
      <c r="BZ48" s="56"/>
    </row>
    <row r="49" spans="1:78" ht="13.5" customHeight="1">
      <c r="A49" s="2"/>
      <c r="B49" s="4"/>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6"/>
      <c r="BK49" s="2"/>
      <c r="BL49" s="54"/>
      <c r="BM49" s="55"/>
      <c r="BN49" s="55"/>
      <c r="BO49" s="55"/>
      <c r="BP49" s="55"/>
      <c r="BQ49" s="55"/>
      <c r="BR49" s="55"/>
      <c r="BS49" s="55"/>
      <c r="BT49" s="55"/>
      <c r="BU49" s="55"/>
      <c r="BV49" s="55"/>
      <c r="BW49" s="55"/>
      <c r="BX49" s="55"/>
      <c r="BY49" s="55"/>
      <c r="BZ49" s="56"/>
    </row>
    <row r="50" spans="1:78" ht="13.5" customHeight="1">
      <c r="A50" s="2"/>
      <c r="B50" s="4"/>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6"/>
      <c r="BK50" s="2"/>
      <c r="BL50" s="54"/>
      <c r="BM50" s="55"/>
      <c r="BN50" s="55"/>
      <c r="BO50" s="55"/>
      <c r="BP50" s="55"/>
      <c r="BQ50" s="55"/>
      <c r="BR50" s="55"/>
      <c r="BS50" s="55"/>
      <c r="BT50" s="55"/>
      <c r="BU50" s="55"/>
      <c r="BV50" s="55"/>
      <c r="BW50" s="55"/>
      <c r="BX50" s="55"/>
      <c r="BY50" s="55"/>
      <c r="BZ50" s="56"/>
    </row>
    <row r="51" spans="1:78" ht="13.5" customHeight="1">
      <c r="A51" s="2"/>
      <c r="B51" s="4"/>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6"/>
      <c r="BK51" s="2"/>
      <c r="BL51" s="54"/>
      <c r="BM51" s="55"/>
      <c r="BN51" s="55"/>
      <c r="BO51" s="55"/>
      <c r="BP51" s="55"/>
      <c r="BQ51" s="55"/>
      <c r="BR51" s="55"/>
      <c r="BS51" s="55"/>
      <c r="BT51" s="55"/>
      <c r="BU51" s="55"/>
      <c r="BV51" s="55"/>
      <c r="BW51" s="55"/>
      <c r="BX51" s="55"/>
      <c r="BY51" s="55"/>
      <c r="BZ51" s="56"/>
    </row>
    <row r="52" spans="1:78" ht="13.5" customHeight="1">
      <c r="A52" s="2"/>
      <c r="B52" s="4"/>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6"/>
      <c r="BK52" s="2"/>
      <c r="BL52" s="54"/>
      <c r="BM52" s="55"/>
      <c r="BN52" s="55"/>
      <c r="BO52" s="55"/>
      <c r="BP52" s="55"/>
      <c r="BQ52" s="55"/>
      <c r="BR52" s="55"/>
      <c r="BS52" s="55"/>
      <c r="BT52" s="55"/>
      <c r="BU52" s="55"/>
      <c r="BV52" s="55"/>
      <c r="BW52" s="55"/>
      <c r="BX52" s="55"/>
      <c r="BY52" s="55"/>
      <c r="BZ52" s="56"/>
    </row>
    <row r="53" spans="1:78" ht="13.5" customHeight="1">
      <c r="A53" s="2"/>
      <c r="B53" s="4"/>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6"/>
      <c r="BK53" s="2"/>
      <c r="BL53" s="54"/>
      <c r="BM53" s="55"/>
      <c r="BN53" s="55"/>
      <c r="BO53" s="55"/>
      <c r="BP53" s="55"/>
      <c r="BQ53" s="55"/>
      <c r="BR53" s="55"/>
      <c r="BS53" s="55"/>
      <c r="BT53" s="55"/>
      <c r="BU53" s="55"/>
      <c r="BV53" s="55"/>
      <c r="BW53" s="55"/>
      <c r="BX53" s="55"/>
      <c r="BY53" s="55"/>
      <c r="BZ53" s="56"/>
    </row>
    <row r="54" spans="1:78" ht="13.5" customHeight="1">
      <c r="A54" s="2"/>
      <c r="B54" s="4"/>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6"/>
      <c r="BK54" s="2"/>
      <c r="BL54" s="54"/>
      <c r="BM54" s="55"/>
      <c r="BN54" s="55"/>
      <c r="BO54" s="55"/>
      <c r="BP54" s="55"/>
      <c r="BQ54" s="55"/>
      <c r="BR54" s="55"/>
      <c r="BS54" s="55"/>
      <c r="BT54" s="55"/>
      <c r="BU54" s="55"/>
      <c r="BV54" s="55"/>
      <c r="BW54" s="55"/>
      <c r="BX54" s="55"/>
      <c r="BY54" s="55"/>
      <c r="BZ54" s="56"/>
    </row>
    <row r="55" spans="1:78" ht="13.5" customHeight="1">
      <c r="A55" s="2"/>
      <c r="B55" s="4"/>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6"/>
      <c r="BK55" s="2"/>
      <c r="BL55" s="54"/>
      <c r="BM55" s="55"/>
      <c r="BN55" s="55"/>
      <c r="BO55" s="55"/>
      <c r="BP55" s="55"/>
      <c r="BQ55" s="55"/>
      <c r="BR55" s="55"/>
      <c r="BS55" s="55"/>
      <c r="BT55" s="55"/>
      <c r="BU55" s="55"/>
      <c r="BV55" s="55"/>
      <c r="BW55" s="55"/>
      <c r="BX55" s="55"/>
      <c r="BY55" s="55"/>
      <c r="BZ55" s="56"/>
    </row>
    <row r="56" spans="1:78" ht="13.5" customHeight="1">
      <c r="A56" s="2"/>
      <c r="B56" s="4"/>
      <c r="C56" s="53" t="s">
        <v>30</v>
      </c>
      <c r="D56" s="53"/>
      <c r="E56" s="53"/>
      <c r="F56" s="53"/>
      <c r="G56" s="53"/>
      <c r="H56" s="53"/>
      <c r="I56" s="53"/>
      <c r="J56" s="53"/>
      <c r="K56" s="53"/>
      <c r="L56" s="53"/>
      <c r="M56" s="53"/>
      <c r="N56" s="53"/>
      <c r="O56" s="53"/>
      <c r="P56" s="53"/>
      <c r="Q56" s="7"/>
      <c r="R56" s="53" t="s">
        <v>31</v>
      </c>
      <c r="S56" s="53"/>
      <c r="T56" s="53"/>
      <c r="U56" s="53"/>
      <c r="V56" s="53"/>
      <c r="W56" s="53"/>
      <c r="X56" s="53"/>
      <c r="Y56" s="53"/>
      <c r="Z56" s="53"/>
      <c r="AA56" s="53"/>
      <c r="AB56" s="53"/>
      <c r="AC56" s="53"/>
      <c r="AD56" s="53"/>
      <c r="AE56" s="53"/>
      <c r="AF56" s="7"/>
      <c r="AG56" s="53" t="s">
        <v>32</v>
      </c>
      <c r="AH56" s="53"/>
      <c r="AI56" s="53"/>
      <c r="AJ56" s="53"/>
      <c r="AK56" s="53"/>
      <c r="AL56" s="53"/>
      <c r="AM56" s="53"/>
      <c r="AN56" s="53"/>
      <c r="AO56" s="53"/>
      <c r="AP56" s="53"/>
      <c r="AQ56" s="53"/>
      <c r="AR56" s="53"/>
      <c r="AS56" s="53"/>
      <c r="AT56" s="53"/>
      <c r="AU56" s="7"/>
      <c r="AV56" s="53" t="s">
        <v>33</v>
      </c>
      <c r="AW56" s="53"/>
      <c r="AX56" s="53"/>
      <c r="AY56" s="53"/>
      <c r="AZ56" s="53"/>
      <c r="BA56" s="53"/>
      <c r="BB56" s="53"/>
      <c r="BC56" s="53"/>
      <c r="BD56" s="53"/>
      <c r="BE56" s="53"/>
      <c r="BF56" s="53"/>
      <c r="BG56" s="53"/>
      <c r="BH56" s="53"/>
      <c r="BI56" s="53"/>
      <c r="BJ56" s="6"/>
      <c r="BK56" s="2"/>
      <c r="BL56" s="54"/>
      <c r="BM56" s="55"/>
      <c r="BN56" s="55"/>
      <c r="BO56" s="55"/>
      <c r="BP56" s="55"/>
      <c r="BQ56" s="55"/>
      <c r="BR56" s="55"/>
      <c r="BS56" s="55"/>
      <c r="BT56" s="55"/>
      <c r="BU56" s="55"/>
      <c r="BV56" s="55"/>
      <c r="BW56" s="55"/>
      <c r="BX56" s="55"/>
      <c r="BY56" s="55"/>
      <c r="BZ56" s="56"/>
    </row>
    <row r="57" spans="1:78" ht="13.5" customHeight="1">
      <c r="A57" s="2"/>
      <c r="B57" s="4"/>
      <c r="C57" s="53"/>
      <c r="D57" s="53"/>
      <c r="E57" s="53"/>
      <c r="F57" s="53"/>
      <c r="G57" s="53"/>
      <c r="H57" s="53"/>
      <c r="I57" s="53"/>
      <c r="J57" s="53"/>
      <c r="K57" s="53"/>
      <c r="L57" s="53"/>
      <c r="M57" s="53"/>
      <c r="N57" s="53"/>
      <c r="O57" s="53"/>
      <c r="P57" s="53"/>
      <c r="Q57" s="7"/>
      <c r="R57" s="53"/>
      <c r="S57" s="53"/>
      <c r="T57" s="53"/>
      <c r="U57" s="53"/>
      <c r="V57" s="53"/>
      <c r="W57" s="53"/>
      <c r="X57" s="53"/>
      <c r="Y57" s="53"/>
      <c r="Z57" s="53"/>
      <c r="AA57" s="53"/>
      <c r="AB57" s="53"/>
      <c r="AC57" s="53"/>
      <c r="AD57" s="53"/>
      <c r="AE57" s="53"/>
      <c r="AF57" s="7"/>
      <c r="AG57" s="53"/>
      <c r="AH57" s="53"/>
      <c r="AI57" s="53"/>
      <c r="AJ57" s="53"/>
      <c r="AK57" s="53"/>
      <c r="AL57" s="53"/>
      <c r="AM57" s="53"/>
      <c r="AN57" s="53"/>
      <c r="AO57" s="53"/>
      <c r="AP57" s="53"/>
      <c r="AQ57" s="53"/>
      <c r="AR57" s="53"/>
      <c r="AS57" s="53"/>
      <c r="AT57" s="53"/>
      <c r="AU57" s="7"/>
      <c r="AV57" s="53"/>
      <c r="AW57" s="53"/>
      <c r="AX57" s="53"/>
      <c r="AY57" s="53"/>
      <c r="AZ57" s="53"/>
      <c r="BA57" s="53"/>
      <c r="BB57" s="53"/>
      <c r="BC57" s="53"/>
      <c r="BD57" s="53"/>
      <c r="BE57" s="53"/>
      <c r="BF57" s="53"/>
      <c r="BG57" s="53"/>
      <c r="BH57" s="53"/>
      <c r="BI57" s="53"/>
      <c r="BJ57" s="6"/>
      <c r="BK57" s="2"/>
      <c r="BL57" s="54"/>
      <c r="BM57" s="55"/>
      <c r="BN57" s="55"/>
      <c r="BO57" s="55"/>
      <c r="BP57" s="55"/>
      <c r="BQ57" s="55"/>
      <c r="BR57" s="55"/>
      <c r="BS57" s="55"/>
      <c r="BT57" s="55"/>
      <c r="BU57" s="55"/>
      <c r="BV57" s="55"/>
      <c r="BW57" s="55"/>
      <c r="BX57" s="55"/>
      <c r="BY57" s="55"/>
      <c r="BZ57" s="56"/>
    </row>
    <row r="58" spans="1:78" ht="13.5" customHeight="1">
      <c r="A58" s="2"/>
      <c r="B58" s="4"/>
      <c r="C58" s="8"/>
      <c r="D58" s="8"/>
      <c r="E58" s="8"/>
      <c r="F58" s="8"/>
      <c r="G58" s="8"/>
      <c r="H58" s="8"/>
      <c r="I58" s="8"/>
      <c r="J58" s="8"/>
      <c r="K58" s="8"/>
      <c r="L58" s="8"/>
      <c r="M58" s="8"/>
      <c r="N58" s="8"/>
      <c r="O58" s="8"/>
      <c r="P58" s="8"/>
      <c r="Q58" s="7"/>
      <c r="R58" s="8"/>
      <c r="S58" s="8"/>
      <c r="T58" s="8"/>
      <c r="U58" s="8"/>
      <c r="V58" s="8"/>
      <c r="W58" s="8"/>
      <c r="X58" s="8"/>
      <c r="Y58" s="8"/>
      <c r="Z58" s="8"/>
      <c r="AA58" s="8"/>
      <c r="AB58" s="8"/>
      <c r="AC58" s="8"/>
      <c r="AD58" s="8"/>
      <c r="AE58" s="8"/>
      <c r="AF58" s="7"/>
      <c r="AG58" s="8"/>
      <c r="AH58" s="8"/>
      <c r="AI58" s="8"/>
      <c r="AJ58" s="8"/>
      <c r="AK58" s="8"/>
      <c r="AL58" s="8"/>
      <c r="AM58" s="8"/>
      <c r="AN58" s="8"/>
      <c r="AO58" s="8"/>
      <c r="AP58" s="8"/>
      <c r="AQ58" s="8"/>
      <c r="AR58" s="8"/>
      <c r="AS58" s="8"/>
      <c r="AT58" s="8"/>
      <c r="AU58" s="7"/>
      <c r="AV58" s="8"/>
      <c r="AW58" s="8"/>
      <c r="AX58" s="8"/>
      <c r="AY58" s="8"/>
      <c r="AZ58" s="8"/>
      <c r="BA58" s="8"/>
      <c r="BB58" s="8"/>
      <c r="BC58" s="8"/>
      <c r="BD58" s="8"/>
      <c r="BE58" s="8"/>
      <c r="BF58" s="8"/>
      <c r="BG58" s="8"/>
      <c r="BH58" s="8"/>
      <c r="BI58" s="8"/>
      <c r="BJ58" s="6"/>
      <c r="BK58" s="2"/>
      <c r="BL58" s="54"/>
      <c r="BM58" s="55"/>
      <c r="BN58" s="55"/>
      <c r="BO58" s="55"/>
      <c r="BP58" s="55"/>
      <c r="BQ58" s="55"/>
      <c r="BR58" s="55"/>
      <c r="BS58" s="55"/>
      <c r="BT58" s="55"/>
      <c r="BU58" s="55"/>
      <c r="BV58" s="55"/>
      <c r="BW58" s="55"/>
      <c r="BX58" s="55"/>
      <c r="BY58" s="55"/>
      <c r="BZ58" s="56"/>
    </row>
    <row r="59" spans="1:78" ht="13.5" customHeight="1">
      <c r="A59" s="2"/>
      <c r="B59" s="9"/>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1"/>
      <c r="BK59" s="2"/>
      <c r="BL59" s="54"/>
      <c r="BM59" s="55"/>
      <c r="BN59" s="55"/>
      <c r="BO59" s="55"/>
      <c r="BP59" s="55"/>
      <c r="BQ59" s="55"/>
      <c r="BR59" s="55"/>
      <c r="BS59" s="55"/>
      <c r="BT59" s="55"/>
      <c r="BU59" s="55"/>
      <c r="BV59" s="55"/>
      <c r="BW59" s="55"/>
      <c r="BX59" s="55"/>
      <c r="BY59" s="55"/>
      <c r="BZ59" s="56"/>
    </row>
    <row r="60" spans="1:78" ht="13.5" customHeight="1">
      <c r="A60" s="2"/>
      <c r="B60" s="57" t="s">
        <v>34</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4"/>
      <c r="BM60" s="55"/>
      <c r="BN60" s="55"/>
      <c r="BO60" s="55"/>
      <c r="BP60" s="55"/>
      <c r="BQ60" s="55"/>
      <c r="BR60" s="55"/>
      <c r="BS60" s="55"/>
      <c r="BT60" s="55"/>
      <c r="BU60" s="55"/>
      <c r="BV60" s="55"/>
      <c r="BW60" s="55"/>
      <c r="BX60" s="55"/>
      <c r="BY60" s="55"/>
      <c r="BZ60" s="56"/>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4"/>
      <c r="BM61" s="55"/>
      <c r="BN61" s="55"/>
      <c r="BO61" s="55"/>
      <c r="BP61" s="55"/>
      <c r="BQ61" s="55"/>
      <c r="BR61" s="55"/>
      <c r="BS61" s="55"/>
      <c r="BT61" s="55"/>
      <c r="BU61" s="55"/>
      <c r="BV61" s="55"/>
      <c r="BW61" s="55"/>
      <c r="BX61" s="55"/>
      <c r="BY61" s="55"/>
      <c r="BZ61" s="56"/>
    </row>
    <row r="62" spans="1:78" ht="13.5" customHeight="1">
      <c r="A62" s="2"/>
      <c r="B62" s="4"/>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6"/>
      <c r="BK62" s="2"/>
      <c r="BL62" s="54"/>
      <c r="BM62" s="55"/>
      <c r="BN62" s="55"/>
      <c r="BO62" s="55"/>
      <c r="BP62" s="55"/>
      <c r="BQ62" s="55"/>
      <c r="BR62" s="55"/>
      <c r="BS62" s="55"/>
      <c r="BT62" s="55"/>
      <c r="BU62" s="55"/>
      <c r="BV62" s="55"/>
      <c r="BW62" s="55"/>
      <c r="BX62" s="55"/>
      <c r="BY62" s="55"/>
      <c r="BZ62" s="56"/>
    </row>
    <row r="63" spans="1:78" ht="13.5" customHeight="1">
      <c r="A63" s="2"/>
      <c r="B63" s="4"/>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6"/>
      <c r="BK63" s="2"/>
      <c r="BL63" s="54"/>
      <c r="BM63" s="55"/>
      <c r="BN63" s="55"/>
      <c r="BO63" s="55"/>
      <c r="BP63" s="55"/>
      <c r="BQ63" s="55"/>
      <c r="BR63" s="55"/>
      <c r="BS63" s="55"/>
      <c r="BT63" s="55"/>
      <c r="BU63" s="55"/>
      <c r="BV63" s="55"/>
      <c r="BW63" s="55"/>
      <c r="BX63" s="55"/>
      <c r="BY63" s="55"/>
      <c r="BZ63" s="56"/>
    </row>
    <row r="64" spans="1:78" ht="13.5" customHeight="1">
      <c r="A64" s="2"/>
      <c r="B64" s="4"/>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6"/>
      <c r="BK64" s="2"/>
      <c r="BL64" s="41" t="s">
        <v>35</v>
      </c>
      <c r="BM64" s="42"/>
      <c r="BN64" s="42"/>
      <c r="BO64" s="42"/>
      <c r="BP64" s="42"/>
      <c r="BQ64" s="42"/>
      <c r="BR64" s="42"/>
      <c r="BS64" s="42"/>
      <c r="BT64" s="42"/>
      <c r="BU64" s="42"/>
      <c r="BV64" s="42"/>
      <c r="BW64" s="42"/>
      <c r="BX64" s="42"/>
      <c r="BY64" s="42"/>
      <c r="BZ64" s="43"/>
    </row>
    <row r="65" spans="1:78" ht="13.5" customHeight="1">
      <c r="A65" s="2"/>
      <c r="B65" s="4"/>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6"/>
      <c r="BK65" s="2"/>
      <c r="BL65" s="44"/>
      <c r="BM65" s="45"/>
      <c r="BN65" s="45"/>
      <c r="BO65" s="45"/>
      <c r="BP65" s="45"/>
      <c r="BQ65" s="45"/>
      <c r="BR65" s="45"/>
      <c r="BS65" s="45"/>
      <c r="BT65" s="45"/>
      <c r="BU65" s="45"/>
      <c r="BV65" s="45"/>
      <c r="BW65" s="45"/>
      <c r="BX65" s="45"/>
      <c r="BY65" s="45"/>
      <c r="BZ65" s="46"/>
    </row>
    <row r="66" spans="1:78" ht="13.5" customHeight="1">
      <c r="A66" s="2"/>
      <c r="B66" s="4"/>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6"/>
      <c r="BK66" s="2"/>
      <c r="BL66" s="47" t="s">
        <v>106</v>
      </c>
      <c r="BM66" s="48"/>
      <c r="BN66" s="48"/>
      <c r="BO66" s="48"/>
      <c r="BP66" s="48"/>
      <c r="BQ66" s="48"/>
      <c r="BR66" s="48"/>
      <c r="BS66" s="48"/>
      <c r="BT66" s="48"/>
      <c r="BU66" s="48"/>
      <c r="BV66" s="48"/>
      <c r="BW66" s="48"/>
      <c r="BX66" s="48"/>
      <c r="BY66" s="48"/>
      <c r="BZ66" s="49"/>
    </row>
    <row r="67" spans="1:78" ht="13.5" customHeight="1">
      <c r="A67" s="2"/>
      <c r="B67" s="4"/>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6"/>
      <c r="BK67" s="2"/>
      <c r="BL67" s="47"/>
      <c r="BM67" s="48"/>
      <c r="BN67" s="48"/>
      <c r="BO67" s="48"/>
      <c r="BP67" s="48"/>
      <c r="BQ67" s="48"/>
      <c r="BR67" s="48"/>
      <c r="BS67" s="48"/>
      <c r="BT67" s="48"/>
      <c r="BU67" s="48"/>
      <c r="BV67" s="48"/>
      <c r="BW67" s="48"/>
      <c r="BX67" s="48"/>
      <c r="BY67" s="48"/>
      <c r="BZ67" s="49"/>
    </row>
    <row r="68" spans="1:78" ht="13.5" customHeight="1">
      <c r="A68" s="2"/>
      <c r="B68" s="4"/>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6"/>
      <c r="BK68" s="2"/>
      <c r="BL68" s="47"/>
      <c r="BM68" s="48"/>
      <c r="BN68" s="48"/>
      <c r="BO68" s="48"/>
      <c r="BP68" s="48"/>
      <c r="BQ68" s="48"/>
      <c r="BR68" s="48"/>
      <c r="BS68" s="48"/>
      <c r="BT68" s="48"/>
      <c r="BU68" s="48"/>
      <c r="BV68" s="48"/>
      <c r="BW68" s="48"/>
      <c r="BX68" s="48"/>
      <c r="BY68" s="48"/>
      <c r="BZ68" s="49"/>
    </row>
    <row r="69" spans="1:78" ht="13.5" customHeight="1">
      <c r="A69" s="2"/>
      <c r="B69" s="4"/>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6"/>
      <c r="BK69" s="2"/>
      <c r="BL69" s="47"/>
      <c r="BM69" s="48"/>
      <c r="BN69" s="48"/>
      <c r="BO69" s="48"/>
      <c r="BP69" s="48"/>
      <c r="BQ69" s="48"/>
      <c r="BR69" s="48"/>
      <c r="BS69" s="48"/>
      <c r="BT69" s="48"/>
      <c r="BU69" s="48"/>
      <c r="BV69" s="48"/>
      <c r="BW69" s="48"/>
      <c r="BX69" s="48"/>
      <c r="BY69" s="48"/>
      <c r="BZ69" s="49"/>
    </row>
    <row r="70" spans="1:78" ht="13.5" customHeight="1">
      <c r="A70" s="2"/>
      <c r="B70" s="4"/>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6"/>
      <c r="BK70" s="2"/>
      <c r="BL70" s="47"/>
      <c r="BM70" s="48"/>
      <c r="BN70" s="48"/>
      <c r="BO70" s="48"/>
      <c r="BP70" s="48"/>
      <c r="BQ70" s="48"/>
      <c r="BR70" s="48"/>
      <c r="BS70" s="48"/>
      <c r="BT70" s="48"/>
      <c r="BU70" s="48"/>
      <c r="BV70" s="48"/>
      <c r="BW70" s="48"/>
      <c r="BX70" s="48"/>
      <c r="BY70" s="48"/>
      <c r="BZ70" s="49"/>
    </row>
    <row r="71" spans="1:78" ht="13.5" customHeight="1">
      <c r="A71" s="2"/>
      <c r="B71" s="4"/>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6"/>
      <c r="BK71" s="2"/>
      <c r="BL71" s="47"/>
      <c r="BM71" s="48"/>
      <c r="BN71" s="48"/>
      <c r="BO71" s="48"/>
      <c r="BP71" s="48"/>
      <c r="BQ71" s="48"/>
      <c r="BR71" s="48"/>
      <c r="BS71" s="48"/>
      <c r="BT71" s="48"/>
      <c r="BU71" s="48"/>
      <c r="BV71" s="48"/>
      <c r="BW71" s="48"/>
      <c r="BX71" s="48"/>
      <c r="BY71" s="48"/>
      <c r="BZ71" s="49"/>
    </row>
    <row r="72" spans="1:78" ht="13.5" customHeight="1">
      <c r="A72" s="2"/>
      <c r="B72" s="4"/>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6"/>
      <c r="BK72" s="2"/>
      <c r="BL72" s="47"/>
      <c r="BM72" s="48"/>
      <c r="BN72" s="48"/>
      <c r="BO72" s="48"/>
      <c r="BP72" s="48"/>
      <c r="BQ72" s="48"/>
      <c r="BR72" s="48"/>
      <c r="BS72" s="48"/>
      <c r="BT72" s="48"/>
      <c r="BU72" s="48"/>
      <c r="BV72" s="48"/>
      <c r="BW72" s="48"/>
      <c r="BX72" s="48"/>
      <c r="BY72" s="48"/>
      <c r="BZ72" s="49"/>
    </row>
    <row r="73" spans="1:78" ht="13.5" customHeight="1">
      <c r="A73" s="2"/>
      <c r="B73" s="4"/>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6"/>
      <c r="BK73" s="2"/>
      <c r="BL73" s="47"/>
      <c r="BM73" s="48"/>
      <c r="BN73" s="48"/>
      <c r="BO73" s="48"/>
      <c r="BP73" s="48"/>
      <c r="BQ73" s="48"/>
      <c r="BR73" s="48"/>
      <c r="BS73" s="48"/>
      <c r="BT73" s="48"/>
      <c r="BU73" s="48"/>
      <c r="BV73" s="48"/>
      <c r="BW73" s="48"/>
      <c r="BX73" s="48"/>
      <c r="BY73" s="48"/>
      <c r="BZ73" s="49"/>
    </row>
    <row r="74" spans="1:78" ht="13.5" customHeight="1">
      <c r="A74" s="2"/>
      <c r="B74" s="4"/>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6"/>
      <c r="BK74" s="2"/>
      <c r="BL74" s="47"/>
      <c r="BM74" s="48"/>
      <c r="BN74" s="48"/>
      <c r="BO74" s="48"/>
      <c r="BP74" s="48"/>
      <c r="BQ74" s="48"/>
      <c r="BR74" s="48"/>
      <c r="BS74" s="48"/>
      <c r="BT74" s="48"/>
      <c r="BU74" s="48"/>
      <c r="BV74" s="48"/>
      <c r="BW74" s="48"/>
      <c r="BX74" s="48"/>
      <c r="BY74" s="48"/>
      <c r="BZ74" s="49"/>
    </row>
    <row r="75" spans="1:78" ht="13.5" customHeight="1">
      <c r="A75" s="2"/>
      <c r="B75" s="4"/>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6"/>
      <c r="BK75" s="2"/>
      <c r="BL75" s="47"/>
      <c r="BM75" s="48"/>
      <c r="BN75" s="48"/>
      <c r="BO75" s="48"/>
      <c r="BP75" s="48"/>
      <c r="BQ75" s="48"/>
      <c r="BR75" s="48"/>
      <c r="BS75" s="48"/>
      <c r="BT75" s="48"/>
      <c r="BU75" s="48"/>
      <c r="BV75" s="48"/>
      <c r="BW75" s="48"/>
      <c r="BX75" s="48"/>
      <c r="BY75" s="48"/>
      <c r="BZ75" s="49"/>
    </row>
    <row r="76" spans="1:78" ht="13.5" customHeight="1">
      <c r="A76" s="2"/>
      <c r="B76" s="4"/>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6"/>
      <c r="BK76" s="2"/>
      <c r="BL76" s="47"/>
      <c r="BM76" s="48"/>
      <c r="BN76" s="48"/>
      <c r="BO76" s="48"/>
      <c r="BP76" s="48"/>
      <c r="BQ76" s="48"/>
      <c r="BR76" s="48"/>
      <c r="BS76" s="48"/>
      <c r="BT76" s="48"/>
      <c r="BU76" s="48"/>
      <c r="BV76" s="48"/>
      <c r="BW76" s="48"/>
      <c r="BX76" s="48"/>
      <c r="BY76" s="48"/>
      <c r="BZ76" s="49"/>
    </row>
    <row r="77" spans="1:78" ht="13.5" customHeight="1">
      <c r="A77" s="2"/>
      <c r="B77" s="4"/>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6"/>
      <c r="BK77" s="2"/>
      <c r="BL77" s="47"/>
      <c r="BM77" s="48"/>
      <c r="BN77" s="48"/>
      <c r="BO77" s="48"/>
      <c r="BP77" s="48"/>
      <c r="BQ77" s="48"/>
      <c r="BR77" s="48"/>
      <c r="BS77" s="48"/>
      <c r="BT77" s="48"/>
      <c r="BU77" s="48"/>
      <c r="BV77" s="48"/>
      <c r="BW77" s="48"/>
      <c r="BX77" s="48"/>
      <c r="BY77" s="48"/>
      <c r="BZ77" s="49"/>
    </row>
    <row r="78" spans="1:78" ht="13.5" customHeight="1">
      <c r="A78" s="2"/>
      <c r="B78" s="4"/>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6"/>
      <c r="BK78" s="2"/>
      <c r="BL78" s="47"/>
      <c r="BM78" s="48"/>
      <c r="BN78" s="48"/>
      <c r="BO78" s="48"/>
      <c r="BP78" s="48"/>
      <c r="BQ78" s="48"/>
      <c r="BR78" s="48"/>
      <c r="BS78" s="48"/>
      <c r="BT78" s="48"/>
      <c r="BU78" s="48"/>
      <c r="BV78" s="48"/>
      <c r="BW78" s="48"/>
      <c r="BX78" s="48"/>
      <c r="BY78" s="48"/>
      <c r="BZ78" s="49"/>
    </row>
    <row r="79" spans="1:78" ht="13.5" customHeight="1">
      <c r="A79" s="2"/>
      <c r="B79" s="4"/>
      <c r="C79" s="53" t="s">
        <v>36</v>
      </c>
      <c r="D79" s="53"/>
      <c r="E79" s="53"/>
      <c r="F79" s="53"/>
      <c r="G79" s="53"/>
      <c r="H79" s="53"/>
      <c r="I79" s="53"/>
      <c r="J79" s="53"/>
      <c r="K79" s="53"/>
      <c r="L79" s="53"/>
      <c r="M79" s="53"/>
      <c r="N79" s="53"/>
      <c r="O79" s="53"/>
      <c r="P79" s="53"/>
      <c r="Q79" s="53"/>
      <c r="R79" s="53"/>
      <c r="S79" s="53"/>
      <c r="T79" s="53"/>
      <c r="U79" s="7"/>
      <c r="V79" s="7"/>
      <c r="W79" s="53" t="s">
        <v>37</v>
      </c>
      <c r="X79" s="53"/>
      <c r="Y79" s="53"/>
      <c r="Z79" s="53"/>
      <c r="AA79" s="53"/>
      <c r="AB79" s="53"/>
      <c r="AC79" s="53"/>
      <c r="AD79" s="53"/>
      <c r="AE79" s="53"/>
      <c r="AF79" s="53"/>
      <c r="AG79" s="53"/>
      <c r="AH79" s="53"/>
      <c r="AI79" s="53"/>
      <c r="AJ79" s="53"/>
      <c r="AK79" s="53"/>
      <c r="AL79" s="53"/>
      <c r="AM79" s="53"/>
      <c r="AN79" s="53"/>
      <c r="AO79" s="7"/>
      <c r="AP79" s="7"/>
      <c r="AQ79" s="53" t="s">
        <v>38</v>
      </c>
      <c r="AR79" s="53"/>
      <c r="AS79" s="53"/>
      <c r="AT79" s="53"/>
      <c r="AU79" s="53"/>
      <c r="AV79" s="53"/>
      <c r="AW79" s="53"/>
      <c r="AX79" s="53"/>
      <c r="AY79" s="53"/>
      <c r="AZ79" s="53"/>
      <c r="BA79" s="53"/>
      <c r="BB79" s="53"/>
      <c r="BC79" s="53"/>
      <c r="BD79" s="53"/>
      <c r="BE79" s="53"/>
      <c r="BF79" s="53"/>
      <c r="BG79" s="53"/>
      <c r="BH79" s="53"/>
      <c r="BI79" s="5"/>
      <c r="BJ79" s="6"/>
      <c r="BK79" s="2"/>
      <c r="BL79" s="47"/>
      <c r="BM79" s="48"/>
      <c r="BN79" s="48"/>
      <c r="BO79" s="48"/>
      <c r="BP79" s="48"/>
      <c r="BQ79" s="48"/>
      <c r="BR79" s="48"/>
      <c r="BS79" s="48"/>
      <c r="BT79" s="48"/>
      <c r="BU79" s="48"/>
      <c r="BV79" s="48"/>
      <c r="BW79" s="48"/>
      <c r="BX79" s="48"/>
      <c r="BY79" s="48"/>
      <c r="BZ79" s="49"/>
    </row>
    <row r="80" spans="1:78" ht="13.5" customHeight="1">
      <c r="A80" s="2"/>
      <c r="B80" s="4"/>
      <c r="C80" s="53"/>
      <c r="D80" s="53"/>
      <c r="E80" s="53"/>
      <c r="F80" s="53"/>
      <c r="G80" s="53"/>
      <c r="H80" s="53"/>
      <c r="I80" s="53"/>
      <c r="J80" s="53"/>
      <c r="K80" s="53"/>
      <c r="L80" s="53"/>
      <c r="M80" s="53"/>
      <c r="N80" s="53"/>
      <c r="O80" s="53"/>
      <c r="P80" s="53"/>
      <c r="Q80" s="53"/>
      <c r="R80" s="53"/>
      <c r="S80" s="53"/>
      <c r="T80" s="53"/>
      <c r="U80" s="7"/>
      <c r="V80" s="7"/>
      <c r="W80" s="53"/>
      <c r="X80" s="53"/>
      <c r="Y80" s="53"/>
      <c r="Z80" s="53"/>
      <c r="AA80" s="53"/>
      <c r="AB80" s="53"/>
      <c r="AC80" s="53"/>
      <c r="AD80" s="53"/>
      <c r="AE80" s="53"/>
      <c r="AF80" s="53"/>
      <c r="AG80" s="53"/>
      <c r="AH80" s="53"/>
      <c r="AI80" s="53"/>
      <c r="AJ80" s="53"/>
      <c r="AK80" s="53"/>
      <c r="AL80" s="53"/>
      <c r="AM80" s="53"/>
      <c r="AN80" s="53"/>
      <c r="AO80" s="7"/>
      <c r="AP80" s="7"/>
      <c r="AQ80" s="53"/>
      <c r="AR80" s="53"/>
      <c r="AS80" s="53"/>
      <c r="AT80" s="53"/>
      <c r="AU80" s="53"/>
      <c r="AV80" s="53"/>
      <c r="AW80" s="53"/>
      <c r="AX80" s="53"/>
      <c r="AY80" s="53"/>
      <c r="AZ80" s="53"/>
      <c r="BA80" s="53"/>
      <c r="BB80" s="53"/>
      <c r="BC80" s="53"/>
      <c r="BD80" s="53"/>
      <c r="BE80" s="53"/>
      <c r="BF80" s="53"/>
      <c r="BG80" s="53"/>
      <c r="BH80" s="53"/>
      <c r="BI80" s="5"/>
      <c r="BJ80" s="6"/>
      <c r="BK80" s="2"/>
      <c r="BL80" s="47"/>
      <c r="BM80" s="48"/>
      <c r="BN80" s="48"/>
      <c r="BO80" s="48"/>
      <c r="BP80" s="48"/>
      <c r="BQ80" s="48"/>
      <c r="BR80" s="48"/>
      <c r="BS80" s="48"/>
      <c r="BT80" s="48"/>
      <c r="BU80" s="48"/>
      <c r="BV80" s="48"/>
      <c r="BW80" s="48"/>
      <c r="BX80" s="48"/>
      <c r="BY80" s="48"/>
      <c r="BZ80" s="49"/>
    </row>
    <row r="81" spans="1:78" ht="13.5" customHeight="1">
      <c r="A81" s="2"/>
      <c r="B81" s="4"/>
      <c r="C81" s="12"/>
      <c r="D81" s="12"/>
      <c r="E81" s="12"/>
      <c r="F81" s="12"/>
      <c r="G81" s="12"/>
      <c r="H81" s="12"/>
      <c r="I81" s="12"/>
      <c r="J81" s="12"/>
      <c r="K81" s="12"/>
      <c r="L81" s="12"/>
      <c r="M81" s="12"/>
      <c r="N81" s="12"/>
      <c r="O81" s="12"/>
      <c r="P81" s="12"/>
      <c r="Q81" s="12"/>
      <c r="R81" s="12"/>
      <c r="S81" s="12"/>
      <c r="T81" s="12"/>
      <c r="U81" s="5"/>
      <c r="V81" s="5"/>
      <c r="W81" s="12"/>
      <c r="X81" s="12"/>
      <c r="Y81" s="12"/>
      <c r="Z81" s="12"/>
      <c r="AA81" s="12"/>
      <c r="AB81" s="12"/>
      <c r="AC81" s="12"/>
      <c r="AD81" s="12"/>
      <c r="AE81" s="12"/>
      <c r="AF81" s="12"/>
      <c r="AG81" s="12"/>
      <c r="AH81" s="12"/>
      <c r="AI81" s="12"/>
      <c r="AJ81" s="12"/>
      <c r="AK81" s="12"/>
      <c r="AL81" s="12"/>
      <c r="AM81" s="12"/>
      <c r="AN81" s="12"/>
      <c r="AO81" s="5"/>
      <c r="AP81" s="5"/>
      <c r="AQ81" s="12"/>
      <c r="AR81" s="12"/>
      <c r="AS81" s="12"/>
      <c r="AT81" s="12"/>
      <c r="AU81" s="12"/>
      <c r="AV81" s="12"/>
      <c r="AW81" s="12"/>
      <c r="AX81" s="12"/>
      <c r="AY81" s="12"/>
      <c r="AZ81" s="12"/>
      <c r="BA81" s="12"/>
      <c r="BB81" s="12"/>
      <c r="BC81" s="12"/>
      <c r="BD81" s="12"/>
      <c r="BE81" s="12"/>
      <c r="BF81" s="12"/>
      <c r="BG81" s="12"/>
      <c r="BH81" s="12"/>
      <c r="BI81" s="5"/>
      <c r="BJ81" s="6"/>
      <c r="BK81" s="2"/>
      <c r="BL81" s="47"/>
      <c r="BM81" s="48"/>
      <c r="BN81" s="48"/>
      <c r="BO81" s="48"/>
      <c r="BP81" s="48"/>
      <c r="BQ81" s="48"/>
      <c r="BR81" s="48"/>
      <c r="BS81" s="48"/>
      <c r="BT81" s="48"/>
      <c r="BU81" s="48"/>
      <c r="BV81" s="48"/>
      <c r="BW81" s="48"/>
      <c r="BX81" s="48"/>
      <c r="BY81" s="48"/>
      <c r="BZ81" s="49"/>
    </row>
    <row r="82" spans="1:78" ht="13.5" customHeight="1">
      <c r="A82" s="2"/>
      <c r="B82" s="9"/>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c r="AT82" s="10"/>
      <c r="AU82" s="10"/>
      <c r="AV82" s="10"/>
      <c r="AW82" s="10"/>
      <c r="AX82" s="10"/>
      <c r="AY82" s="10"/>
      <c r="AZ82" s="10"/>
      <c r="BA82" s="10"/>
      <c r="BB82" s="10"/>
      <c r="BC82" s="10"/>
      <c r="BD82" s="10"/>
      <c r="BE82" s="10"/>
      <c r="BF82" s="10"/>
      <c r="BG82" s="10"/>
      <c r="BH82" s="10"/>
      <c r="BI82" s="10"/>
      <c r="BJ82" s="11"/>
      <c r="BK82" s="2"/>
      <c r="BL82" s="50"/>
      <c r="BM82" s="51"/>
      <c r="BN82" s="51"/>
      <c r="BO82" s="51"/>
      <c r="BP82" s="51"/>
      <c r="BQ82" s="51"/>
      <c r="BR82" s="51"/>
      <c r="BS82" s="51"/>
      <c r="BT82" s="51"/>
      <c r="BU82" s="51"/>
      <c r="BV82" s="51"/>
      <c r="BW82" s="51"/>
      <c r="BX82" s="51"/>
      <c r="BY82" s="51"/>
      <c r="BZ82" s="52"/>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13"/>
      <c r="F1" s="13"/>
      <c r="G1" s="13"/>
      <c r="H1" s="13"/>
      <c r="I1" s="13"/>
      <c r="J1" s="13"/>
      <c r="K1" s="13"/>
      <c r="L1" s="13"/>
      <c r="M1" s="13"/>
      <c r="N1" s="13"/>
      <c r="O1" s="13"/>
      <c r="P1" s="13"/>
      <c r="Q1" s="13"/>
      <c r="R1" s="13"/>
      <c r="S1" s="13"/>
      <c r="T1" s="13"/>
      <c r="U1" s="13"/>
      <c r="V1" s="13"/>
      <c r="W1" s="13">
        <v>1</v>
      </c>
      <c r="X1" s="13">
        <v>1</v>
      </c>
      <c r="Y1" s="13">
        <v>1</v>
      </c>
      <c r="Z1" s="13">
        <v>1</v>
      </c>
      <c r="AA1" s="13">
        <v>1</v>
      </c>
      <c r="AB1" s="13">
        <v>1</v>
      </c>
      <c r="AC1" s="13">
        <v>1</v>
      </c>
      <c r="AD1" s="13">
        <v>1</v>
      </c>
      <c r="AE1" s="13">
        <v>1</v>
      </c>
      <c r="AF1" s="13">
        <v>1</v>
      </c>
      <c r="AG1" s="13"/>
      <c r="AH1" s="13">
        <v>1</v>
      </c>
      <c r="AI1" s="13">
        <v>1</v>
      </c>
      <c r="AJ1" s="13">
        <v>1</v>
      </c>
      <c r="AK1" s="13">
        <v>1</v>
      </c>
      <c r="AL1" s="13">
        <v>1</v>
      </c>
      <c r="AM1" s="13">
        <v>1</v>
      </c>
      <c r="AN1" s="13">
        <v>1</v>
      </c>
      <c r="AO1" s="13">
        <v>1</v>
      </c>
      <c r="AP1" s="13">
        <v>1</v>
      </c>
      <c r="AQ1" s="13">
        <v>1</v>
      </c>
      <c r="AR1" s="13"/>
      <c r="AS1" s="13">
        <v>1</v>
      </c>
      <c r="AT1" s="13">
        <v>1</v>
      </c>
      <c r="AU1" s="13">
        <v>1</v>
      </c>
      <c r="AV1" s="13">
        <v>1</v>
      </c>
      <c r="AW1" s="13">
        <v>1</v>
      </c>
      <c r="AX1" s="13">
        <v>1</v>
      </c>
      <c r="AY1" s="13">
        <v>1</v>
      </c>
      <c r="AZ1" s="13">
        <v>1</v>
      </c>
      <c r="BA1" s="13">
        <v>1</v>
      </c>
      <c r="BB1" s="13">
        <v>1</v>
      </c>
      <c r="BC1" s="13"/>
      <c r="BD1" s="13">
        <v>1</v>
      </c>
      <c r="BE1" s="13">
        <v>1</v>
      </c>
      <c r="BF1" s="13">
        <v>1</v>
      </c>
      <c r="BG1" s="13">
        <v>1</v>
      </c>
      <c r="BH1" s="13">
        <v>1</v>
      </c>
      <c r="BI1" s="13">
        <v>1</v>
      </c>
      <c r="BJ1" s="13">
        <v>1</v>
      </c>
      <c r="BK1" s="13">
        <v>1</v>
      </c>
      <c r="BL1" s="13">
        <v>1</v>
      </c>
      <c r="BM1" s="13">
        <v>1</v>
      </c>
      <c r="BN1" s="13"/>
      <c r="BO1" s="13">
        <v>1</v>
      </c>
      <c r="BP1" s="13">
        <v>1</v>
      </c>
      <c r="BQ1" s="13">
        <v>1</v>
      </c>
      <c r="BR1" s="13">
        <v>1</v>
      </c>
      <c r="BS1" s="13">
        <v>1</v>
      </c>
      <c r="BT1" s="13">
        <v>1</v>
      </c>
      <c r="BU1" s="13">
        <v>1</v>
      </c>
      <c r="BV1" s="13">
        <v>1</v>
      </c>
      <c r="BW1" s="13">
        <v>1</v>
      </c>
      <c r="BX1" s="13">
        <v>1</v>
      </c>
      <c r="BY1" s="13"/>
      <c r="BZ1" s="13">
        <v>1</v>
      </c>
      <c r="CA1" s="13">
        <v>1</v>
      </c>
      <c r="CB1" s="13">
        <v>1</v>
      </c>
      <c r="CC1" s="13">
        <v>1</v>
      </c>
      <c r="CD1" s="13">
        <v>1</v>
      </c>
      <c r="CE1" s="13">
        <v>1</v>
      </c>
      <c r="CF1" s="13">
        <v>1</v>
      </c>
      <c r="CG1" s="13">
        <v>1</v>
      </c>
      <c r="CH1" s="13">
        <v>1</v>
      </c>
      <c r="CI1" s="13">
        <v>1</v>
      </c>
      <c r="CJ1" s="13"/>
      <c r="CK1" s="13">
        <v>1</v>
      </c>
      <c r="CL1" s="13">
        <v>1</v>
      </c>
      <c r="CM1" s="13">
        <v>1</v>
      </c>
      <c r="CN1" s="13">
        <v>1</v>
      </c>
      <c r="CO1" s="13">
        <v>1</v>
      </c>
      <c r="CP1" s="13">
        <v>1</v>
      </c>
      <c r="CQ1" s="13">
        <v>1</v>
      </c>
      <c r="CR1" s="13">
        <v>1</v>
      </c>
      <c r="CS1" s="13">
        <v>1</v>
      </c>
      <c r="CT1" s="13">
        <v>1</v>
      </c>
      <c r="CU1" s="13"/>
      <c r="CV1" s="13">
        <v>1</v>
      </c>
      <c r="CW1" s="13">
        <v>1</v>
      </c>
      <c r="CX1" s="13">
        <v>1</v>
      </c>
      <c r="CY1" s="13">
        <v>1</v>
      </c>
      <c r="CZ1" s="13">
        <v>1</v>
      </c>
      <c r="DA1" s="13">
        <v>1</v>
      </c>
      <c r="DB1" s="13">
        <v>1</v>
      </c>
      <c r="DC1" s="13">
        <v>1</v>
      </c>
      <c r="DD1" s="13">
        <v>1</v>
      </c>
      <c r="DE1" s="13">
        <v>1</v>
      </c>
      <c r="DF1" s="13"/>
      <c r="DG1" s="13">
        <v>1</v>
      </c>
      <c r="DH1" s="13">
        <v>1</v>
      </c>
      <c r="DI1" s="13">
        <v>1</v>
      </c>
      <c r="DJ1" s="13">
        <v>1</v>
      </c>
      <c r="DK1" s="13">
        <v>1</v>
      </c>
      <c r="DL1" s="13">
        <v>1</v>
      </c>
      <c r="DM1" s="13">
        <v>1</v>
      </c>
      <c r="DN1" s="13">
        <v>1</v>
      </c>
      <c r="DO1" s="13">
        <v>1</v>
      </c>
      <c r="DP1" s="13">
        <v>1</v>
      </c>
      <c r="DQ1" s="13"/>
      <c r="DR1" s="13">
        <v>1</v>
      </c>
      <c r="DS1" s="13">
        <v>1</v>
      </c>
      <c r="DT1" s="13">
        <v>1</v>
      </c>
      <c r="DU1" s="13">
        <v>1</v>
      </c>
      <c r="DV1" s="13">
        <v>1</v>
      </c>
      <c r="DW1" s="13">
        <v>1</v>
      </c>
      <c r="DX1" s="13">
        <v>1</v>
      </c>
      <c r="DY1" s="13">
        <v>1</v>
      </c>
      <c r="DZ1" s="13">
        <v>1</v>
      </c>
      <c r="EA1" s="13">
        <v>1</v>
      </c>
      <c r="EB1" s="13"/>
      <c r="EC1" s="13">
        <v>1</v>
      </c>
      <c r="ED1" s="13">
        <v>1</v>
      </c>
      <c r="EE1" s="13">
        <v>1</v>
      </c>
      <c r="EF1" s="13">
        <v>1</v>
      </c>
      <c r="EG1" s="13">
        <v>1</v>
      </c>
      <c r="EH1" s="13">
        <v>1</v>
      </c>
      <c r="EI1" s="13">
        <v>1</v>
      </c>
      <c r="EJ1" s="13">
        <v>1</v>
      </c>
      <c r="EK1" s="13">
        <v>1</v>
      </c>
      <c r="EL1" s="13">
        <v>1</v>
      </c>
      <c r="EM1" s="13"/>
    </row>
    <row r="2" spans="1:143">
      <c r="A2" s="14" t="s">
        <v>41</v>
      </c>
      <c r="B2" s="14">
        <f>COLUMN()-1</f>
        <v>1</v>
      </c>
      <c r="C2" s="14">
        <f t="shared" ref="C2:BQ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ref="BR2:EC2" si="1">COLUMN()-1</f>
        <v>69</v>
      </c>
      <c r="BS2" s="14">
        <f t="shared" si="1"/>
        <v>70</v>
      </c>
      <c r="BT2" s="14">
        <f t="shared" si="1"/>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ref="ED2:EM2" si="2">COLUMN()-1</f>
        <v>133</v>
      </c>
      <c r="EE2" s="14">
        <f t="shared" si="2"/>
        <v>134</v>
      </c>
      <c r="EF2" s="14">
        <f t="shared" si="2"/>
        <v>135</v>
      </c>
      <c r="EG2" s="14">
        <f t="shared" si="2"/>
        <v>136</v>
      </c>
      <c r="EH2" s="14">
        <f t="shared" si="2"/>
        <v>137</v>
      </c>
      <c r="EI2" s="14">
        <f t="shared" si="2"/>
        <v>138</v>
      </c>
      <c r="EJ2" s="14">
        <f t="shared" si="2"/>
        <v>139</v>
      </c>
      <c r="EK2" s="14">
        <f t="shared" si="2"/>
        <v>140</v>
      </c>
      <c r="EL2" s="14">
        <f t="shared" si="2"/>
        <v>141</v>
      </c>
      <c r="EM2" s="14">
        <f t="shared" si="2"/>
        <v>142</v>
      </c>
    </row>
    <row r="3" spans="1:143">
      <c r="A3" s="14" t="s">
        <v>42</v>
      </c>
      <c r="B3" s="15" t="s">
        <v>43</v>
      </c>
      <c r="C3" s="15" t="s">
        <v>44</v>
      </c>
      <c r="D3" s="15" t="s">
        <v>45</v>
      </c>
      <c r="E3" s="15" t="s">
        <v>46</v>
      </c>
      <c r="F3" s="15" t="s">
        <v>47</v>
      </c>
      <c r="G3" s="15" t="s">
        <v>48</v>
      </c>
      <c r="H3" s="90" t="s">
        <v>49</v>
      </c>
      <c r="I3" s="91"/>
      <c r="J3" s="91"/>
      <c r="K3" s="91"/>
      <c r="L3" s="91"/>
      <c r="M3" s="91"/>
      <c r="N3" s="91"/>
      <c r="O3" s="91"/>
      <c r="P3" s="91"/>
      <c r="Q3" s="91"/>
      <c r="R3" s="91"/>
      <c r="S3" s="91"/>
      <c r="T3" s="91"/>
      <c r="U3" s="91"/>
      <c r="V3" s="92"/>
      <c r="W3" s="96" t="s">
        <v>50</v>
      </c>
      <c r="X3" s="89"/>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c r="BX3" s="89"/>
      <c r="BY3" s="89"/>
      <c r="BZ3" s="89"/>
      <c r="CA3" s="89"/>
      <c r="CB3" s="89"/>
      <c r="CC3" s="89"/>
      <c r="CD3" s="89"/>
      <c r="CE3" s="89"/>
      <c r="CF3" s="89"/>
      <c r="CG3" s="89"/>
      <c r="CH3" s="89"/>
      <c r="CI3" s="89"/>
      <c r="CJ3" s="89"/>
      <c r="CK3" s="89"/>
      <c r="CL3" s="89"/>
      <c r="CM3" s="89"/>
      <c r="CN3" s="89"/>
      <c r="CO3" s="89"/>
      <c r="CP3" s="89"/>
      <c r="CQ3" s="89"/>
      <c r="CR3" s="89"/>
      <c r="CS3" s="89"/>
      <c r="CT3" s="89"/>
      <c r="CU3" s="89"/>
      <c r="CV3" s="89"/>
      <c r="CW3" s="89"/>
      <c r="CX3" s="89"/>
      <c r="CY3" s="89"/>
      <c r="CZ3" s="89"/>
      <c r="DA3" s="89"/>
      <c r="DB3" s="89"/>
      <c r="DC3" s="89"/>
      <c r="DD3" s="89"/>
      <c r="DE3" s="89"/>
      <c r="DF3" s="89"/>
      <c r="DG3" s="89" t="s">
        <v>51</v>
      </c>
      <c r="DH3" s="89"/>
      <c r="DI3" s="89"/>
      <c r="DJ3" s="89"/>
      <c r="DK3" s="89"/>
      <c r="DL3" s="89"/>
      <c r="DM3" s="89"/>
      <c r="DN3" s="89"/>
      <c r="DO3" s="89"/>
      <c r="DP3" s="89"/>
      <c r="DQ3" s="89"/>
      <c r="DR3" s="89"/>
      <c r="DS3" s="89"/>
      <c r="DT3" s="89"/>
      <c r="DU3" s="89"/>
      <c r="DV3" s="89"/>
      <c r="DW3" s="89"/>
      <c r="DX3" s="89"/>
      <c r="DY3" s="89"/>
      <c r="DZ3" s="89"/>
      <c r="EA3" s="89"/>
      <c r="EB3" s="89"/>
      <c r="EC3" s="89"/>
      <c r="ED3" s="89"/>
      <c r="EE3" s="89"/>
      <c r="EF3" s="89"/>
      <c r="EG3" s="89"/>
      <c r="EH3" s="89"/>
      <c r="EI3" s="89"/>
      <c r="EJ3" s="89"/>
      <c r="EK3" s="89"/>
      <c r="EL3" s="89"/>
      <c r="EM3" s="89"/>
    </row>
    <row r="4" spans="1:143">
      <c r="A4" s="14" t="s">
        <v>52</v>
      </c>
      <c r="B4" s="16"/>
      <c r="C4" s="16"/>
      <c r="D4" s="16"/>
      <c r="E4" s="16"/>
      <c r="F4" s="16"/>
      <c r="G4" s="16"/>
      <c r="H4" s="93"/>
      <c r="I4" s="94"/>
      <c r="J4" s="94"/>
      <c r="K4" s="94"/>
      <c r="L4" s="94"/>
      <c r="M4" s="94"/>
      <c r="N4" s="94"/>
      <c r="O4" s="94"/>
      <c r="P4" s="94"/>
      <c r="Q4" s="94"/>
      <c r="R4" s="94"/>
      <c r="S4" s="94"/>
      <c r="T4" s="94"/>
      <c r="U4" s="94"/>
      <c r="V4" s="95"/>
      <c r="W4" s="89" t="s">
        <v>53</v>
      </c>
      <c r="X4" s="89"/>
      <c r="Y4" s="89"/>
      <c r="Z4" s="89"/>
      <c r="AA4" s="89"/>
      <c r="AB4" s="89"/>
      <c r="AC4" s="89"/>
      <c r="AD4" s="89"/>
      <c r="AE4" s="89"/>
      <c r="AF4" s="89"/>
      <c r="AG4" s="89"/>
      <c r="AH4" s="89" t="s">
        <v>54</v>
      </c>
      <c r="AI4" s="89"/>
      <c r="AJ4" s="89"/>
      <c r="AK4" s="89"/>
      <c r="AL4" s="89"/>
      <c r="AM4" s="89"/>
      <c r="AN4" s="89"/>
      <c r="AO4" s="89"/>
      <c r="AP4" s="89"/>
      <c r="AQ4" s="89"/>
      <c r="AR4" s="89"/>
      <c r="AS4" s="89" t="s">
        <v>55</v>
      </c>
      <c r="AT4" s="89"/>
      <c r="AU4" s="89"/>
      <c r="AV4" s="89"/>
      <c r="AW4" s="89"/>
      <c r="AX4" s="89"/>
      <c r="AY4" s="89"/>
      <c r="AZ4" s="89"/>
      <c r="BA4" s="89"/>
      <c r="BB4" s="89"/>
      <c r="BC4" s="89"/>
      <c r="BD4" s="89" t="s">
        <v>56</v>
      </c>
      <c r="BE4" s="89"/>
      <c r="BF4" s="89"/>
      <c r="BG4" s="89"/>
      <c r="BH4" s="89"/>
      <c r="BI4" s="89"/>
      <c r="BJ4" s="89"/>
      <c r="BK4" s="89"/>
      <c r="BL4" s="89"/>
      <c r="BM4" s="89"/>
      <c r="BN4" s="89"/>
      <c r="BO4" s="89" t="s">
        <v>57</v>
      </c>
      <c r="BP4" s="89"/>
      <c r="BQ4" s="89"/>
      <c r="BR4" s="89"/>
      <c r="BS4" s="89"/>
      <c r="BT4" s="89"/>
      <c r="BU4" s="89"/>
      <c r="BV4" s="89"/>
      <c r="BW4" s="89"/>
      <c r="BX4" s="89"/>
      <c r="BY4" s="89"/>
      <c r="BZ4" s="89" t="s">
        <v>58</v>
      </c>
      <c r="CA4" s="89"/>
      <c r="CB4" s="89"/>
      <c r="CC4" s="89"/>
      <c r="CD4" s="89"/>
      <c r="CE4" s="89"/>
      <c r="CF4" s="89"/>
      <c r="CG4" s="89"/>
      <c r="CH4" s="89"/>
      <c r="CI4" s="89"/>
      <c r="CJ4" s="89"/>
      <c r="CK4" s="89" t="s">
        <v>59</v>
      </c>
      <c r="CL4" s="89"/>
      <c r="CM4" s="89"/>
      <c r="CN4" s="89"/>
      <c r="CO4" s="89"/>
      <c r="CP4" s="89"/>
      <c r="CQ4" s="89"/>
      <c r="CR4" s="89"/>
      <c r="CS4" s="89"/>
      <c r="CT4" s="89"/>
      <c r="CU4" s="89"/>
      <c r="CV4" s="89" t="s">
        <v>60</v>
      </c>
      <c r="CW4" s="89"/>
      <c r="CX4" s="89"/>
      <c r="CY4" s="89"/>
      <c r="CZ4" s="89"/>
      <c r="DA4" s="89"/>
      <c r="DB4" s="89"/>
      <c r="DC4" s="89"/>
      <c r="DD4" s="89"/>
      <c r="DE4" s="89"/>
      <c r="DF4" s="89"/>
      <c r="DG4" s="89" t="s">
        <v>61</v>
      </c>
      <c r="DH4" s="89"/>
      <c r="DI4" s="89"/>
      <c r="DJ4" s="89"/>
      <c r="DK4" s="89"/>
      <c r="DL4" s="89"/>
      <c r="DM4" s="89"/>
      <c r="DN4" s="89"/>
      <c r="DO4" s="89"/>
      <c r="DP4" s="89"/>
      <c r="DQ4" s="89"/>
      <c r="DR4" s="89" t="s">
        <v>62</v>
      </c>
      <c r="DS4" s="89"/>
      <c r="DT4" s="89"/>
      <c r="DU4" s="89"/>
      <c r="DV4" s="89"/>
      <c r="DW4" s="89"/>
      <c r="DX4" s="89"/>
      <c r="DY4" s="89"/>
      <c r="DZ4" s="89"/>
      <c r="EA4" s="89"/>
      <c r="EB4" s="89"/>
      <c r="EC4" s="89" t="s">
        <v>63</v>
      </c>
      <c r="ED4" s="89"/>
      <c r="EE4" s="89"/>
      <c r="EF4" s="89"/>
      <c r="EG4" s="89"/>
      <c r="EH4" s="89"/>
      <c r="EI4" s="89"/>
      <c r="EJ4" s="89"/>
      <c r="EK4" s="89"/>
      <c r="EL4" s="89"/>
      <c r="EM4" s="89"/>
    </row>
    <row r="5" spans="1:143">
      <c r="A5" s="14" t="s">
        <v>64</v>
      </c>
      <c r="B5" s="17"/>
      <c r="C5" s="17"/>
      <c r="D5" s="17"/>
      <c r="E5" s="17"/>
      <c r="F5" s="17"/>
      <c r="G5" s="17"/>
      <c r="H5" s="18" t="s">
        <v>65</v>
      </c>
      <c r="I5" s="18" t="s">
        <v>66</v>
      </c>
      <c r="J5" s="18" t="s">
        <v>67</v>
      </c>
      <c r="K5" s="18" t="s">
        <v>68</v>
      </c>
      <c r="L5" s="18" t="s">
        <v>69</v>
      </c>
      <c r="M5" s="18" t="s">
        <v>70</v>
      </c>
      <c r="N5" s="18" t="s">
        <v>71</v>
      </c>
      <c r="O5" s="18" t="s">
        <v>72</v>
      </c>
      <c r="P5" s="18" t="s">
        <v>73</v>
      </c>
      <c r="Q5" s="18" t="s">
        <v>74</v>
      </c>
      <c r="R5" s="18" t="s">
        <v>75</v>
      </c>
      <c r="S5" s="18" t="s">
        <v>76</v>
      </c>
      <c r="T5" s="18" t="s">
        <v>77</v>
      </c>
      <c r="U5" s="18" t="s">
        <v>78</v>
      </c>
      <c r="V5" s="18" t="s">
        <v>79</v>
      </c>
      <c r="W5" s="18" t="s">
        <v>80</v>
      </c>
      <c r="X5" s="18" t="s">
        <v>81</v>
      </c>
      <c r="Y5" s="18" t="s">
        <v>82</v>
      </c>
      <c r="Z5" s="18" t="s">
        <v>83</v>
      </c>
      <c r="AA5" s="18" t="s">
        <v>84</v>
      </c>
      <c r="AB5" s="18" t="s">
        <v>85</v>
      </c>
      <c r="AC5" s="18" t="s">
        <v>86</v>
      </c>
      <c r="AD5" s="18" t="s">
        <v>87</v>
      </c>
      <c r="AE5" s="18" t="s">
        <v>88</v>
      </c>
      <c r="AF5" s="18" t="s">
        <v>89</v>
      </c>
      <c r="AG5" s="18" t="s">
        <v>90</v>
      </c>
      <c r="AH5" s="18" t="s">
        <v>80</v>
      </c>
      <c r="AI5" s="18" t="s">
        <v>81</v>
      </c>
      <c r="AJ5" s="18" t="s">
        <v>82</v>
      </c>
      <c r="AK5" s="18" t="s">
        <v>83</v>
      </c>
      <c r="AL5" s="18" t="s">
        <v>84</v>
      </c>
      <c r="AM5" s="18" t="s">
        <v>85</v>
      </c>
      <c r="AN5" s="18" t="s">
        <v>86</v>
      </c>
      <c r="AO5" s="18" t="s">
        <v>87</v>
      </c>
      <c r="AP5" s="18" t="s">
        <v>88</v>
      </c>
      <c r="AQ5" s="18" t="s">
        <v>89</v>
      </c>
      <c r="AR5" s="18" t="s">
        <v>91</v>
      </c>
      <c r="AS5" s="18" t="s">
        <v>80</v>
      </c>
      <c r="AT5" s="18" t="s">
        <v>81</v>
      </c>
      <c r="AU5" s="18" t="s">
        <v>82</v>
      </c>
      <c r="AV5" s="18" t="s">
        <v>83</v>
      </c>
      <c r="AW5" s="18" t="s">
        <v>84</v>
      </c>
      <c r="AX5" s="18" t="s">
        <v>85</v>
      </c>
      <c r="AY5" s="18" t="s">
        <v>86</v>
      </c>
      <c r="AZ5" s="18" t="s">
        <v>87</v>
      </c>
      <c r="BA5" s="18" t="s">
        <v>88</v>
      </c>
      <c r="BB5" s="18" t="s">
        <v>89</v>
      </c>
      <c r="BC5" s="18" t="s">
        <v>91</v>
      </c>
      <c r="BD5" s="18" t="s">
        <v>80</v>
      </c>
      <c r="BE5" s="18" t="s">
        <v>81</v>
      </c>
      <c r="BF5" s="18" t="s">
        <v>82</v>
      </c>
      <c r="BG5" s="18" t="s">
        <v>83</v>
      </c>
      <c r="BH5" s="18" t="s">
        <v>84</v>
      </c>
      <c r="BI5" s="18" t="s">
        <v>85</v>
      </c>
      <c r="BJ5" s="18" t="s">
        <v>86</v>
      </c>
      <c r="BK5" s="18" t="s">
        <v>87</v>
      </c>
      <c r="BL5" s="18" t="s">
        <v>88</v>
      </c>
      <c r="BM5" s="18" t="s">
        <v>89</v>
      </c>
      <c r="BN5" s="18" t="s">
        <v>91</v>
      </c>
      <c r="BO5" s="18" t="s">
        <v>80</v>
      </c>
      <c r="BP5" s="18" t="s">
        <v>81</v>
      </c>
      <c r="BQ5" s="18" t="s">
        <v>82</v>
      </c>
      <c r="BR5" s="18" t="s">
        <v>83</v>
      </c>
      <c r="BS5" s="18" t="s">
        <v>84</v>
      </c>
      <c r="BT5" s="18" t="s">
        <v>85</v>
      </c>
      <c r="BU5" s="18" t="s">
        <v>86</v>
      </c>
      <c r="BV5" s="18" t="s">
        <v>87</v>
      </c>
      <c r="BW5" s="18" t="s">
        <v>88</v>
      </c>
      <c r="BX5" s="18" t="s">
        <v>89</v>
      </c>
      <c r="BY5" s="18" t="s">
        <v>91</v>
      </c>
      <c r="BZ5" s="18" t="s">
        <v>80</v>
      </c>
      <c r="CA5" s="18" t="s">
        <v>81</v>
      </c>
      <c r="CB5" s="18" t="s">
        <v>82</v>
      </c>
      <c r="CC5" s="18" t="s">
        <v>83</v>
      </c>
      <c r="CD5" s="18" t="s">
        <v>84</v>
      </c>
      <c r="CE5" s="18" t="s">
        <v>85</v>
      </c>
      <c r="CF5" s="18" t="s">
        <v>86</v>
      </c>
      <c r="CG5" s="18" t="s">
        <v>87</v>
      </c>
      <c r="CH5" s="18" t="s">
        <v>88</v>
      </c>
      <c r="CI5" s="18" t="s">
        <v>89</v>
      </c>
      <c r="CJ5" s="18" t="s">
        <v>91</v>
      </c>
      <c r="CK5" s="18" t="s">
        <v>80</v>
      </c>
      <c r="CL5" s="18" t="s">
        <v>81</v>
      </c>
      <c r="CM5" s="18" t="s">
        <v>82</v>
      </c>
      <c r="CN5" s="18" t="s">
        <v>83</v>
      </c>
      <c r="CO5" s="18" t="s">
        <v>84</v>
      </c>
      <c r="CP5" s="18" t="s">
        <v>85</v>
      </c>
      <c r="CQ5" s="18" t="s">
        <v>86</v>
      </c>
      <c r="CR5" s="18" t="s">
        <v>87</v>
      </c>
      <c r="CS5" s="18" t="s">
        <v>88</v>
      </c>
      <c r="CT5" s="18" t="s">
        <v>89</v>
      </c>
      <c r="CU5" s="18" t="s">
        <v>91</v>
      </c>
      <c r="CV5" s="18" t="s">
        <v>80</v>
      </c>
      <c r="CW5" s="18" t="s">
        <v>81</v>
      </c>
      <c r="CX5" s="18" t="s">
        <v>82</v>
      </c>
      <c r="CY5" s="18" t="s">
        <v>83</v>
      </c>
      <c r="CZ5" s="18" t="s">
        <v>84</v>
      </c>
      <c r="DA5" s="18" t="s">
        <v>85</v>
      </c>
      <c r="DB5" s="18" t="s">
        <v>86</v>
      </c>
      <c r="DC5" s="18" t="s">
        <v>87</v>
      </c>
      <c r="DD5" s="18" t="s">
        <v>88</v>
      </c>
      <c r="DE5" s="18" t="s">
        <v>89</v>
      </c>
      <c r="DF5" s="18" t="s">
        <v>91</v>
      </c>
      <c r="DG5" s="18" t="s">
        <v>80</v>
      </c>
      <c r="DH5" s="18" t="s">
        <v>81</v>
      </c>
      <c r="DI5" s="18" t="s">
        <v>82</v>
      </c>
      <c r="DJ5" s="18" t="s">
        <v>83</v>
      </c>
      <c r="DK5" s="18" t="s">
        <v>84</v>
      </c>
      <c r="DL5" s="18" t="s">
        <v>85</v>
      </c>
      <c r="DM5" s="18" t="s">
        <v>86</v>
      </c>
      <c r="DN5" s="18" t="s">
        <v>87</v>
      </c>
      <c r="DO5" s="18" t="s">
        <v>88</v>
      </c>
      <c r="DP5" s="18" t="s">
        <v>89</v>
      </c>
      <c r="DQ5" s="18" t="s">
        <v>91</v>
      </c>
      <c r="DR5" s="18" t="s">
        <v>80</v>
      </c>
      <c r="DS5" s="18" t="s">
        <v>81</v>
      </c>
      <c r="DT5" s="18" t="s">
        <v>82</v>
      </c>
      <c r="DU5" s="18" t="s">
        <v>83</v>
      </c>
      <c r="DV5" s="18" t="s">
        <v>84</v>
      </c>
      <c r="DW5" s="18" t="s">
        <v>85</v>
      </c>
      <c r="DX5" s="18" t="s">
        <v>86</v>
      </c>
      <c r="DY5" s="18" t="s">
        <v>87</v>
      </c>
      <c r="DZ5" s="18" t="s">
        <v>88</v>
      </c>
      <c r="EA5" s="18" t="s">
        <v>89</v>
      </c>
      <c r="EB5" s="18" t="s">
        <v>91</v>
      </c>
      <c r="EC5" s="18" t="s">
        <v>80</v>
      </c>
      <c r="ED5" s="18" t="s">
        <v>81</v>
      </c>
      <c r="EE5" s="18" t="s">
        <v>82</v>
      </c>
      <c r="EF5" s="18" t="s">
        <v>83</v>
      </c>
      <c r="EG5" s="18" t="s">
        <v>84</v>
      </c>
      <c r="EH5" s="18" t="s">
        <v>85</v>
      </c>
      <c r="EI5" s="18" t="s">
        <v>86</v>
      </c>
      <c r="EJ5" s="18" t="s">
        <v>87</v>
      </c>
      <c r="EK5" s="18" t="s">
        <v>88</v>
      </c>
      <c r="EL5" s="18" t="s">
        <v>89</v>
      </c>
      <c r="EM5" s="18" t="s">
        <v>91</v>
      </c>
    </row>
    <row r="6" spans="1:143" s="22" customFormat="1">
      <c r="A6" s="14" t="s">
        <v>92</v>
      </c>
      <c r="B6" s="19">
        <f>B7</f>
        <v>2015</v>
      </c>
      <c r="C6" s="19">
        <f t="shared" ref="C6:V6" si="3">C7</f>
        <v>342076</v>
      </c>
      <c r="D6" s="19">
        <f t="shared" si="3"/>
        <v>46</v>
      </c>
      <c r="E6" s="19">
        <f t="shared" si="3"/>
        <v>1</v>
      </c>
      <c r="F6" s="19">
        <f t="shared" si="3"/>
        <v>0</v>
      </c>
      <c r="G6" s="19">
        <f t="shared" si="3"/>
        <v>1</v>
      </c>
      <c r="H6" s="19" t="str">
        <f t="shared" si="3"/>
        <v>広島県　福山市</v>
      </c>
      <c r="I6" s="19" t="str">
        <f t="shared" si="3"/>
        <v>法適用</v>
      </c>
      <c r="J6" s="19" t="str">
        <f t="shared" si="3"/>
        <v>水道事業</v>
      </c>
      <c r="K6" s="19" t="str">
        <f t="shared" si="3"/>
        <v>末端給水事業</v>
      </c>
      <c r="L6" s="19" t="str">
        <f t="shared" si="3"/>
        <v>A1</v>
      </c>
      <c r="M6" s="20" t="str">
        <f t="shared" si="3"/>
        <v>-</v>
      </c>
      <c r="N6" s="20">
        <f t="shared" si="3"/>
        <v>51.8</v>
      </c>
      <c r="O6" s="20">
        <f t="shared" si="3"/>
        <v>95.66</v>
      </c>
      <c r="P6" s="20">
        <f t="shared" si="3"/>
        <v>2710</v>
      </c>
      <c r="Q6" s="20">
        <f t="shared" si="3"/>
        <v>471974</v>
      </c>
      <c r="R6" s="20">
        <f t="shared" si="3"/>
        <v>518.14</v>
      </c>
      <c r="S6" s="20">
        <f t="shared" si="3"/>
        <v>910.9</v>
      </c>
      <c r="T6" s="20">
        <f t="shared" si="3"/>
        <v>450192</v>
      </c>
      <c r="U6" s="20">
        <f t="shared" si="3"/>
        <v>283.51</v>
      </c>
      <c r="V6" s="20">
        <f t="shared" si="3"/>
        <v>1587.92</v>
      </c>
      <c r="W6" s="21">
        <f>IF(W7="",NA(),W7)</f>
        <v>105.93</v>
      </c>
      <c r="X6" s="21">
        <f t="shared" ref="X6:AF6" si="4">IF(X7="",NA(),X7)</f>
        <v>106.69</v>
      </c>
      <c r="Y6" s="21">
        <f t="shared" si="4"/>
        <v>108.05</v>
      </c>
      <c r="Z6" s="21">
        <f t="shared" si="4"/>
        <v>112.66</v>
      </c>
      <c r="AA6" s="21">
        <f t="shared" si="4"/>
        <v>117.36</v>
      </c>
      <c r="AB6" s="21">
        <f t="shared" si="4"/>
        <v>107.75</v>
      </c>
      <c r="AC6" s="21">
        <f t="shared" si="4"/>
        <v>107.94</v>
      </c>
      <c r="AD6" s="21">
        <f t="shared" si="4"/>
        <v>108.98</v>
      </c>
      <c r="AE6" s="21">
        <f t="shared" si="4"/>
        <v>114.44</v>
      </c>
      <c r="AF6" s="21">
        <f t="shared" si="4"/>
        <v>115.21</v>
      </c>
      <c r="AG6" s="20" t="str">
        <f>IF(AG7="","",IF(AG7="-","【-】","【"&amp;SUBSTITUTE(TEXT(AG7,"#,##0.00"),"-","△")&amp;"】"))</f>
        <v>【113.56】</v>
      </c>
      <c r="AH6" s="20">
        <f>IF(AH7="",NA(),AH7)</f>
        <v>0</v>
      </c>
      <c r="AI6" s="20">
        <f t="shared" ref="AI6:AQ6" si="5">IF(AI7="",NA(),AI7)</f>
        <v>0</v>
      </c>
      <c r="AJ6" s="20">
        <f t="shared" si="5"/>
        <v>0</v>
      </c>
      <c r="AK6" s="20">
        <f t="shared" si="5"/>
        <v>0</v>
      </c>
      <c r="AL6" s="20">
        <f t="shared" si="5"/>
        <v>0</v>
      </c>
      <c r="AM6" s="21">
        <f t="shared" si="5"/>
        <v>0.57999999999999996</v>
      </c>
      <c r="AN6" s="21">
        <f t="shared" si="5"/>
        <v>0.45</v>
      </c>
      <c r="AO6" s="21">
        <f t="shared" si="5"/>
        <v>0.34</v>
      </c>
      <c r="AP6" s="20">
        <f t="shared" si="5"/>
        <v>0</v>
      </c>
      <c r="AQ6" s="21">
        <f t="shared" si="5"/>
        <v>0.71</v>
      </c>
      <c r="AR6" s="20" t="str">
        <f>IF(AR7="","",IF(AR7="-","【-】","【"&amp;SUBSTITUTE(TEXT(AR7,"#,##0.00"),"-","△")&amp;"】"))</f>
        <v>【0.87】</v>
      </c>
      <c r="AS6" s="21">
        <f>IF(AS7="",NA(),AS7)</f>
        <v>327.18</v>
      </c>
      <c r="AT6" s="21">
        <f t="shared" ref="AT6:BB6" si="6">IF(AT7="",NA(),AT7)</f>
        <v>424.26</v>
      </c>
      <c r="AU6" s="21">
        <f t="shared" si="6"/>
        <v>265.02</v>
      </c>
      <c r="AV6" s="21">
        <f t="shared" si="6"/>
        <v>116.29</v>
      </c>
      <c r="AW6" s="21">
        <f t="shared" si="6"/>
        <v>118.03</v>
      </c>
      <c r="AX6" s="21">
        <f t="shared" si="6"/>
        <v>487.15</v>
      </c>
      <c r="AY6" s="21">
        <f t="shared" si="6"/>
        <v>475.07</v>
      </c>
      <c r="AZ6" s="21">
        <f t="shared" si="6"/>
        <v>473.46</v>
      </c>
      <c r="BA6" s="21">
        <f t="shared" si="6"/>
        <v>240.81</v>
      </c>
      <c r="BB6" s="21">
        <f t="shared" si="6"/>
        <v>241.71</v>
      </c>
      <c r="BC6" s="20" t="str">
        <f>IF(BC7="","",IF(BC7="-","【-】","【"&amp;SUBSTITUTE(TEXT(BC7,"#,##0.00"),"-","△")&amp;"】"))</f>
        <v>【262.74】</v>
      </c>
      <c r="BD6" s="21">
        <f>IF(BD7="",NA(),BD7)</f>
        <v>530.21</v>
      </c>
      <c r="BE6" s="21">
        <f t="shared" ref="BE6:BM6" si="7">IF(BE7="",NA(),BE7)</f>
        <v>533.22</v>
      </c>
      <c r="BF6" s="21">
        <f t="shared" si="7"/>
        <v>543.14</v>
      </c>
      <c r="BG6" s="21">
        <f t="shared" si="7"/>
        <v>557.85</v>
      </c>
      <c r="BH6" s="21">
        <f t="shared" si="7"/>
        <v>552.6</v>
      </c>
      <c r="BI6" s="21">
        <f t="shared" si="7"/>
        <v>304.97000000000003</v>
      </c>
      <c r="BJ6" s="21">
        <f t="shared" si="7"/>
        <v>296.5</v>
      </c>
      <c r="BK6" s="21">
        <f t="shared" si="7"/>
        <v>285.77</v>
      </c>
      <c r="BL6" s="21">
        <f t="shared" si="7"/>
        <v>283.10000000000002</v>
      </c>
      <c r="BM6" s="21">
        <f t="shared" si="7"/>
        <v>274.14</v>
      </c>
      <c r="BN6" s="20" t="str">
        <f>IF(BN7="","",IF(BN7="-","【-】","【"&amp;SUBSTITUTE(TEXT(BN7,"#,##0.00"),"-","△")&amp;"】"))</f>
        <v>【276.38】</v>
      </c>
      <c r="BO6" s="21">
        <f>IF(BO7="",NA(),BO7)</f>
        <v>98</v>
      </c>
      <c r="BP6" s="21">
        <f t="shared" ref="BP6:BX6" si="8">IF(BP7="",NA(),BP7)</f>
        <v>99.16</v>
      </c>
      <c r="BQ6" s="21">
        <f t="shared" si="8"/>
        <v>100.2</v>
      </c>
      <c r="BR6" s="21">
        <f t="shared" si="8"/>
        <v>105.85</v>
      </c>
      <c r="BS6" s="21">
        <f t="shared" si="8"/>
        <v>112.6</v>
      </c>
      <c r="BT6" s="21">
        <f t="shared" si="8"/>
        <v>100.35</v>
      </c>
      <c r="BU6" s="21">
        <f t="shared" si="8"/>
        <v>100.42</v>
      </c>
      <c r="BV6" s="21">
        <f t="shared" si="8"/>
        <v>100.77</v>
      </c>
      <c r="BW6" s="21">
        <f t="shared" si="8"/>
        <v>107.74</v>
      </c>
      <c r="BX6" s="21">
        <f t="shared" si="8"/>
        <v>108.81</v>
      </c>
      <c r="BY6" s="20" t="str">
        <f>IF(BY7="","",IF(BY7="-","【-】","【"&amp;SUBSTITUTE(TEXT(BY7,"#,##0.00"),"-","△")&amp;"】"))</f>
        <v>【104.99】</v>
      </c>
      <c r="BZ6" s="21">
        <f>IF(BZ7="",NA(),BZ7)</f>
        <v>166.03</v>
      </c>
      <c r="CA6" s="21">
        <f t="shared" ref="CA6:CI6" si="9">IF(CA7="",NA(),CA7)</f>
        <v>162.99</v>
      </c>
      <c r="CB6" s="21">
        <f t="shared" si="9"/>
        <v>160.34</v>
      </c>
      <c r="CC6" s="21">
        <f t="shared" si="9"/>
        <v>150.41</v>
      </c>
      <c r="CD6" s="21">
        <f t="shared" si="9"/>
        <v>140.37</v>
      </c>
      <c r="CE6" s="21">
        <f t="shared" si="9"/>
        <v>166.95</v>
      </c>
      <c r="CF6" s="21">
        <f t="shared" si="9"/>
        <v>166.61</v>
      </c>
      <c r="CG6" s="21">
        <f t="shared" si="9"/>
        <v>165.74</v>
      </c>
      <c r="CH6" s="21">
        <f t="shared" si="9"/>
        <v>154.33000000000001</v>
      </c>
      <c r="CI6" s="21">
        <f t="shared" si="9"/>
        <v>152.94999999999999</v>
      </c>
      <c r="CJ6" s="20" t="str">
        <f>IF(CJ7="","",IF(CJ7="-","【-】","【"&amp;SUBSTITUTE(TEXT(CJ7,"#,##0.00"),"-","△")&amp;"】"))</f>
        <v>【163.72】</v>
      </c>
      <c r="CK6" s="21">
        <f>IF(CK7="",NA(),CK7)</f>
        <v>70.34</v>
      </c>
      <c r="CL6" s="21">
        <f t="shared" ref="CL6:CT6" si="10">IF(CL7="",NA(),CL7)</f>
        <v>70.05</v>
      </c>
      <c r="CM6" s="21">
        <f t="shared" si="10"/>
        <v>68.349999999999994</v>
      </c>
      <c r="CN6" s="21">
        <f t="shared" si="10"/>
        <v>66.430000000000007</v>
      </c>
      <c r="CO6" s="21">
        <f t="shared" si="10"/>
        <v>66.819999999999993</v>
      </c>
      <c r="CP6" s="21">
        <f t="shared" si="10"/>
        <v>64.66</v>
      </c>
      <c r="CQ6" s="21">
        <f t="shared" si="10"/>
        <v>64.09</v>
      </c>
      <c r="CR6" s="21">
        <f t="shared" si="10"/>
        <v>63.91</v>
      </c>
      <c r="CS6" s="21">
        <f t="shared" si="10"/>
        <v>63.25</v>
      </c>
      <c r="CT6" s="21">
        <f t="shared" si="10"/>
        <v>63.03</v>
      </c>
      <c r="CU6" s="20" t="str">
        <f>IF(CU7="","",IF(CU7="-","【-】","【"&amp;SUBSTITUTE(TEXT(CU7,"#,##0.00"),"-","△")&amp;"】"))</f>
        <v>【59.76】</v>
      </c>
      <c r="CV6" s="21">
        <f>IF(CV7="",NA(),CV7)</f>
        <v>91.74</v>
      </c>
      <c r="CW6" s="21">
        <f t="shared" ref="CW6:DE6" si="11">IF(CW7="",NA(),CW7)</f>
        <v>91.32</v>
      </c>
      <c r="CX6" s="21">
        <f t="shared" si="11"/>
        <v>92.31</v>
      </c>
      <c r="CY6" s="21">
        <f t="shared" si="11"/>
        <v>92.87</v>
      </c>
      <c r="CZ6" s="21">
        <f t="shared" si="11"/>
        <v>92.56</v>
      </c>
      <c r="DA6" s="21">
        <f t="shared" si="11"/>
        <v>90.63</v>
      </c>
      <c r="DB6" s="21">
        <f t="shared" si="11"/>
        <v>91.19</v>
      </c>
      <c r="DC6" s="21">
        <f t="shared" si="11"/>
        <v>91.45</v>
      </c>
      <c r="DD6" s="21">
        <f t="shared" si="11"/>
        <v>91.07</v>
      </c>
      <c r="DE6" s="21">
        <f t="shared" si="11"/>
        <v>91.21</v>
      </c>
      <c r="DF6" s="20" t="str">
        <f>IF(DF7="","",IF(DF7="-","【-】","【"&amp;SUBSTITUTE(TEXT(DF7,"#,##0.00"),"-","△")&amp;"】"))</f>
        <v>【89.95】</v>
      </c>
      <c r="DG6" s="21">
        <f>IF(DG7="",NA(),DG7)</f>
        <v>43.45</v>
      </c>
      <c r="DH6" s="21">
        <f t="shared" ref="DH6:DP6" si="12">IF(DH7="",NA(),DH7)</f>
        <v>44.53</v>
      </c>
      <c r="DI6" s="21">
        <f t="shared" si="12"/>
        <v>45.33</v>
      </c>
      <c r="DJ6" s="21">
        <f t="shared" si="12"/>
        <v>46.69</v>
      </c>
      <c r="DK6" s="21">
        <f t="shared" si="12"/>
        <v>45.25</v>
      </c>
      <c r="DL6" s="21">
        <f t="shared" si="12"/>
        <v>43.4</v>
      </c>
      <c r="DM6" s="21">
        <f t="shared" si="12"/>
        <v>44.41</v>
      </c>
      <c r="DN6" s="21">
        <f t="shared" si="12"/>
        <v>45.38</v>
      </c>
      <c r="DO6" s="21">
        <f t="shared" si="12"/>
        <v>47.7</v>
      </c>
      <c r="DP6" s="21">
        <f t="shared" si="12"/>
        <v>48.41</v>
      </c>
      <c r="DQ6" s="20" t="str">
        <f>IF(DQ7="","",IF(DQ7="-","【-】","【"&amp;SUBSTITUTE(TEXT(DQ7,"#,##0.00"),"-","△")&amp;"】"))</f>
        <v>【47.18】</v>
      </c>
      <c r="DR6" s="21">
        <f>IF(DR7="",NA(),DR7)</f>
        <v>9.27</v>
      </c>
      <c r="DS6" s="21">
        <f t="shared" ref="DS6:EA6" si="13">IF(DS7="",NA(),DS7)</f>
        <v>12.17</v>
      </c>
      <c r="DT6" s="21">
        <f t="shared" si="13"/>
        <v>14.9</v>
      </c>
      <c r="DU6" s="21">
        <f t="shared" si="13"/>
        <v>17.579999999999998</v>
      </c>
      <c r="DV6" s="21">
        <f t="shared" si="13"/>
        <v>20.48</v>
      </c>
      <c r="DW6" s="21">
        <f t="shared" si="13"/>
        <v>10.94</v>
      </c>
      <c r="DX6" s="21">
        <f t="shared" si="13"/>
        <v>12.28</v>
      </c>
      <c r="DY6" s="21">
        <f t="shared" si="13"/>
        <v>13.33</v>
      </c>
      <c r="DZ6" s="21">
        <f t="shared" si="13"/>
        <v>14.54</v>
      </c>
      <c r="EA6" s="21">
        <f t="shared" si="13"/>
        <v>16.16</v>
      </c>
      <c r="EB6" s="20" t="str">
        <f>IF(EB7="","",IF(EB7="-","【-】","【"&amp;SUBSTITUTE(TEXT(EB7,"#,##0.00"),"-","△")&amp;"】"))</f>
        <v>【13.18】</v>
      </c>
      <c r="EC6" s="21">
        <f>IF(EC7="",NA(),EC7)</f>
        <v>1.25</v>
      </c>
      <c r="ED6" s="21">
        <f t="shared" ref="ED6:EL6" si="14">IF(ED7="",NA(),ED7)</f>
        <v>1.2</v>
      </c>
      <c r="EE6" s="21">
        <f t="shared" si="14"/>
        <v>1.42</v>
      </c>
      <c r="EF6" s="21">
        <f t="shared" si="14"/>
        <v>0.84</v>
      </c>
      <c r="EG6" s="21">
        <f t="shared" si="14"/>
        <v>0.99</v>
      </c>
      <c r="EH6" s="21">
        <f t="shared" si="14"/>
        <v>0.8</v>
      </c>
      <c r="EI6" s="21">
        <f t="shared" si="14"/>
        <v>0.74</v>
      </c>
      <c r="EJ6" s="21">
        <f t="shared" si="14"/>
        <v>0.76</v>
      </c>
      <c r="EK6" s="21">
        <f t="shared" si="14"/>
        <v>0.69</v>
      </c>
      <c r="EL6" s="21">
        <f t="shared" si="14"/>
        <v>0.74</v>
      </c>
      <c r="EM6" s="20" t="str">
        <f>IF(EM7="","",IF(EM7="-","【-】","【"&amp;SUBSTITUTE(TEXT(EM7,"#,##0.00"),"-","△")&amp;"】"))</f>
        <v>【0.85】</v>
      </c>
    </row>
    <row r="7" spans="1:143" s="22" customFormat="1">
      <c r="A7" s="14"/>
      <c r="B7" s="23">
        <v>2015</v>
      </c>
      <c r="C7" s="23">
        <v>342076</v>
      </c>
      <c r="D7" s="23">
        <v>46</v>
      </c>
      <c r="E7" s="23">
        <v>1</v>
      </c>
      <c r="F7" s="23">
        <v>0</v>
      </c>
      <c r="G7" s="23">
        <v>1</v>
      </c>
      <c r="H7" s="23" t="s">
        <v>93</v>
      </c>
      <c r="I7" s="23" t="s">
        <v>94</v>
      </c>
      <c r="J7" s="23" t="s">
        <v>95</v>
      </c>
      <c r="K7" s="23" t="s">
        <v>96</v>
      </c>
      <c r="L7" s="23" t="s">
        <v>97</v>
      </c>
      <c r="M7" s="24" t="s">
        <v>98</v>
      </c>
      <c r="N7" s="24">
        <v>51.8</v>
      </c>
      <c r="O7" s="24">
        <v>95.66</v>
      </c>
      <c r="P7" s="24">
        <v>2710</v>
      </c>
      <c r="Q7" s="24">
        <v>471974</v>
      </c>
      <c r="R7" s="24">
        <v>518.14</v>
      </c>
      <c r="S7" s="24">
        <v>910.9</v>
      </c>
      <c r="T7" s="24">
        <v>450192</v>
      </c>
      <c r="U7" s="24">
        <v>283.51</v>
      </c>
      <c r="V7" s="24">
        <v>1587.92</v>
      </c>
      <c r="W7" s="24">
        <v>105.93</v>
      </c>
      <c r="X7" s="24">
        <v>106.69</v>
      </c>
      <c r="Y7" s="24">
        <v>108.05</v>
      </c>
      <c r="Z7" s="24">
        <v>112.66</v>
      </c>
      <c r="AA7" s="24">
        <v>117.36</v>
      </c>
      <c r="AB7" s="24">
        <v>107.75</v>
      </c>
      <c r="AC7" s="24">
        <v>107.94</v>
      </c>
      <c r="AD7" s="24">
        <v>108.98</v>
      </c>
      <c r="AE7" s="24">
        <v>114.44</v>
      </c>
      <c r="AF7" s="24">
        <v>115.21</v>
      </c>
      <c r="AG7" s="24">
        <v>113.56</v>
      </c>
      <c r="AH7" s="24">
        <v>0</v>
      </c>
      <c r="AI7" s="24">
        <v>0</v>
      </c>
      <c r="AJ7" s="24">
        <v>0</v>
      </c>
      <c r="AK7" s="24">
        <v>0</v>
      </c>
      <c r="AL7" s="24">
        <v>0</v>
      </c>
      <c r="AM7" s="24">
        <v>0.57999999999999996</v>
      </c>
      <c r="AN7" s="24">
        <v>0.45</v>
      </c>
      <c r="AO7" s="24">
        <v>0.34</v>
      </c>
      <c r="AP7" s="24">
        <v>0</v>
      </c>
      <c r="AQ7" s="24">
        <v>0.71</v>
      </c>
      <c r="AR7" s="24">
        <v>0.87</v>
      </c>
      <c r="AS7" s="24">
        <v>327.18</v>
      </c>
      <c r="AT7" s="24">
        <v>424.26</v>
      </c>
      <c r="AU7" s="24">
        <v>265.02</v>
      </c>
      <c r="AV7" s="24">
        <v>116.29</v>
      </c>
      <c r="AW7" s="24">
        <v>118.03</v>
      </c>
      <c r="AX7" s="24">
        <v>487.15</v>
      </c>
      <c r="AY7" s="24">
        <v>475.07</v>
      </c>
      <c r="AZ7" s="24">
        <v>473.46</v>
      </c>
      <c r="BA7" s="24">
        <v>240.81</v>
      </c>
      <c r="BB7" s="24">
        <v>241.71</v>
      </c>
      <c r="BC7" s="24">
        <v>262.74</v>
      </c>
      <c r="BD7" s="24">
        <v>530.21</v>
      </c>
      <c r="BE7" s="24">
        <v>533.22</v>
      </c>
      <c r="BF7" s="24">
        <v>543.14</v>
      </c>
      <c r="BG7" s="24">
        <v>557.85</v>
      </c>
      <c r="BH7" s="24">
        <v>552.6</v>
      </c>
      <c r="BI7" s="24">
        <v>304.97000000000003</v>
      </c>
      <c r="BJ7" s="24">
        <v>296.5</v>
      </c>
      <c r="BK7" s="24">
        <v>285.77</v>
      </c>
      <c r="BL7" s="24">
        <v>283.10000000000002</v>
      </c>
      <c r="BM7" s="24">
        <v>274.14</v>
      </c>
      <c r="BN7" s="24">
        <v>276.38</v>
      </c>
      <c r="BO7" s="24">
        <v>98</v>
      </c>
      <c r="BP7" s="24">
        <v>99.16</v>
      </c>
      <c r="BQ7" s="24">
        <v>100.2</v>
      </c>
      <c r="BR7" s="24">
        <v>105.85</v>
      </c>
      <c r="BS7" s="24">
        <v>112.6</v>
      </c>
      <c r="BT7" s="24">
        <v>100.35</v>
      </c>
      <c r="BU7" s="24">
        <v>100.42</v>
      </c>
      <c r="BV7" s="24">
        <v>100.77</v>
      </c>
      <c r="BW7" s="24">
        <v>107.74</v>
      </c>
      <c r="BX7" s="24">
        <v>108.81</v>
      </c>
      <c r="BY7" s="24">
        <v>104.99</v>
      </c>
      <c r="BZ7" s="24">
        <v>166.03</v>
      </c>
      <c r="CA7" s="24">
        <v>162.99</v>
      </c>
      <c r="CB7" s="24">
        <v>160.34</v>
      </c>
      <c r="CC7" s="24">
        <v>150.41</v>
      </c>
      <c r="CD7" s="24">
        <v>140.37</v>
      </c>
      <c r="CE7" s="24">
        <v>166.95</v>
      </c>
      <c r="CF7" s="24">
        <v>166.61</v>
      </c>
      <c r="CG7" s="24">
        <v>165.74</v>
      </c>
      <c r="CH7" s="24">
        <v>154.33000000000001</v>
      </c>
      <c r="CI7" s="24">
        <v>152.94999999999999</v>
      </c>
      <c r="CJ7" s="24">
        <v>163.72</v>
      </c>
      <c r="CK7" s="24">
        <v>70.34</v>
      </c>
      <c r="CL7" s="24">
        <v>70.05</v>
      </c>
      <c r="CM7" s="24">
        <v>68.349999999999994</v>
      </c>
      <c r="CN7" s="24">
        <v>66.430000000000007</v>
      </c>
      <c r="CO7" s="24">
        <v>66.819999999999993</v>
      </c>
      <c r="CP7" s="24">
        <v>64.66</v>
      </c>
      <c r="CQ7" s="24">
        <v>64.09</v>
      </c>
      <c r="CR7" s="24">
        <v>63.91</v>
      </c>
      <c r="CS7" s="24">
        <v>63.25</v>
      </c>
      <c r="CT7" s="24">
        <v>63.03</v>
      </c>
      <c r="CU7" s="24">
        <v>59.76</v>
      </c>
      <c r="CV7" s="24">
        <v>91.74</v>
      </c>
      <c r="CW7" s="24">
        <v>91.32</v>
      </c>
      <c r="CX7" s="24">
        <v>92.31</v>
      </c>
      <c r="CY7" s="24">
        <v>92.87</v>
      </c>
      <c r="CZ7" s="24">
        <v>92.56</v>
      </c>
      <c r="DA7" s="24">
        <v>90.63</v>
      </c>
      <c r="DB7" s="24">
        <v>91.19</v>
      </c>
      <c r="DC7" s="24">
        <v>91.45</v>
      </c>
      <c r="DD7" s="24">
        <v>91.07</v>
      </c>
      <c r="DE7" s="24">
        <v>91.21</v>
      </c>
      <c r="DF7" s="24">
        <v>89.95</v>
      </c>
      <c r="DG7" s="24">
        <v>43.45</v>
      </c>
      <c r="DH7" s="24">
        <v>44.53</v>
      </c>
      <c r="DI7" s="24">
        <v>45.33</v>
      </c>
      <c r="DJ7" s="24">
        <v>46.69</v>
      </c>
      <c r="DK7" s="24">
        <v>45.25</v>
      </c>
      <c r="DL7" s="24">
        <v>43.4</v>
      </c>
      <c r="DM7" s="24">
        <v>44.41</v>
      </c>
      <c r="DN7" s="24">
        <v>45.38</v>
      </c>
      <c r="DO7" s="24">
        <v>47.7</v>
      </c>
      <c r="DP7" s="24">
        <v>48.41</v>
      </c>
      <c r="DQ7" s="24">
        <v>47.18</v>
      </c>
      <c r="DR7" s="24">
        <v>9.27</v>
      </c>
      <c r="DS7" s="24">
        <v>12.17</v>
      </c>
      <c r="DT7" s="24">
        <v>14.9</v>
      </c>
      <c r="DU7" s="24">
        <v>17.579999999999998</v>
      </c>
      <c r="DV7" s="24">
        <v>20.48</v>
      </c>
      <c r="DW7" s="24">
        <v>10.94</v>
      </c>
      <c r="DX7" s="24">
        <v>12.28</v>
      </c>
      <c r="DY7" s="24">
        <v>13.33</v>
      </c>
      <c r="DZ7" s="24">
        <v>14.54</v>
      </c>
      <c r="EA7" s="24">
        <v>16.16</v>
      </c>
      <c r="EB7" s="24">
        <v>13.18</v>
      </c>
      <c r="EC7" s="24">
        <v>1.25</v>
      </c>
      <c r="ED7" s="24">
        <v>1.2</v>
      </c>
      <c r="EE7" s="24">
        <v>1.42</v>
      </c>
      <c r="EF7" s="24">
        <v>0.84</v>
      </c>
      <c r="EG7" s="24">
        <v>0.99</v>
      </c>
      <c r="EH7" s="24">
        <v>0.8</v>
      </c>
      <c r="EI7" s="24">
        <v>0.74</v>
      </c>
      <c r="EJ7" s="24">
        <v>0.76</v>
      </c>
      <c r="EK7" s="24">
        <v>0.69</v>
      </c>
      <c r="EL7" s="24">
        <v>0.74</v>
      </c>
      <c r="EM7" s="24">
        <v>0.85</v>
      </c>
    </row>
    <row r="8" spans="1:143">
      <c r="W8" s="25"/>
      <c r="X8" s="25"/>
      <c r="Y8" s="25"/>
      <c r="Z8" s="25"/>
      <c r="AA8" s="25"/>
      <c r="AB8" s="25"/>
      <c r="AC8" s="25"/>
      <c r="AD8" s="25"/>
      <c r="AE8" s="25"/>
      <c r="AF8" s="25"/>
      <c r="AG8" s="26"/>
      <c r="AH8" s="25"/>
      <c r="AI8" s="25"/>
      <c r="AJ8" s="25"/>
      <c r="AK8" s="25"/>
      <c r="AL8" s="25"/>
      <c r="AM8" s="25"/>
      <c r="AN8" s="25"/>
      <c r="AO8" s="25"/>
      <c r="AP8" s="25"/>
      <c r="AQ8" s="25"/>
      <c r="AR8" s="26"/>
      <c r="AS8" s="25"/>
      <c r="AT8" s="25"/>
      <c r="AU8" s="25"/>
      <c r="AV8" s="25"/>
      <c r="AW8" s="25"/>
      <c r="AX8" s="25"/>
      <c r="AY8" s="25"/>
      <c r="AZ8" s="25"/>
      <c r="BA8" s="25"/>
      <c r="BB8" s="25"/>
      <c r="BC8" s="26"/>
      <c r="BD8" s="25"/>
      <c r="BE8" s="25"/>
      <c r="BF8" s="25"/>
      <c r="BG8" s="25"/>
      <c r="BH8" s="25"/>
      <c r="BI8" s="25"/>
      <c r="BJ8" s="25"/>
      <c r="BK8" s="25"/>
      <c r="BL8" s="25"/>
      <c r="BM8" s="25"/>
      <c r="BN8" s="26"/>
      <c r="BO8" s="25"/>
      <c r="BP8" s="25"/>
      <c r="BQ8" s="25"/>
      <c r="BR8" s="25"/>
      <c r="BS8" s="25"/>
      <c r="BT8" s="25"/>
      <c r="BU8" s="25"/>
      <c r="BV8" s="25"/>
      <c r="BW8" s="25"/>
      <c r="BX8" s="25"/>
      <c r="BY8" s="26"/>
      <c r="BZ8" s="25"/>
      <c r="CA8" s="25"/>
      <c r="CB8" s="25"/>
      <c r="CC8" s="25"/>
      <c r="CD8" s="25"/>
      <c r="CE8" s="25"/>
      <c r="CF8" s="25"/>
      <c r="CG8" s="25"/>
      <c r="CH8" s="25"/>
      <c r="CI8" s="25"/>
      <c r="CJ8" s="26"/>
      <c r="CK8" s="25"/>
      <c r="CL8" s="25"/>
      <c r="CM8" s="25"/>
      <c r="CN8" s="25"/>
      <c r="CO8" s="25"/>
      <c r="CP8" s="25"/>
      <c r="CQ8" s="25"/>
      <c r="CR8" s="25"/>
      <c r="CS8" s="25"/>
      <c r="CT8" s="25"/>
      <c r="CU8" s="26"/>
      <c r="CV8" s="25"/>
      <c r="CW8" s="25"/>
      <c r="CX8" s="25"/>
      <c r="CY8" s="25"/>
      <c r="CZ8" s="25"/>
      <c r="DA8" s="25"/>
      <c r="DB8" s="25"/>
      <c r="DC8" s="25"/>
      <c r="DD8" s="25"/>
      <c r="DE8" s="25"/>
      <c r="DF8" s="26"/>
      <c r="DG8" s="25"/>
      <c r="DH8" s="25"/>
      <c r="DI8" s="25"/>
      <c r="DJ8" s="25"/>
      <c r="DK8" s="25"/>
      <c r="DL8" s="25"/>
      <c r="DM8" s="25"/>
      <c r="DN8" s="25"/>
      <c r="DO8" s="25"/>
      <c r="DP8" s="25"/>
      <c r="DQ8" s="26"/>
      <c r="DR8" s="25"/>
      <c r="DS8" s="25"/>
      <c r="DT8" s="25"/>
      <c r="DU8" s="25"/>
      <c r="DV8" s="25"/>
      <c r="DW8" s="25"/>
      <c r="DX8" s="25"/>
      <c r="DY8" s="25"/>
      <c r="DZ8" s="25"/>
      <c r="EA8" s="25"/>
      <c r="EB8" s="26"/>
      <c r="EC8" s="25"/>
      <c r="ED8" s="25"/>
      <c r="EE8" s="25"/>
      <c r="EF8" s="25"/>
      <c r="EG8" s="25"/>
      <c r="EH8" s="25"/>
      <c r="EI8" s="25"/>
      <c r="EJ8" s="25"/>
      <c r="EK8" s="25"/>
      <c r="EL8" s="25"/>
      <c r="EM8" s="26"/>
    </row>
    <row r="9" spans="1:143">
      <c r="A9" s="27"/>
      <c r="B9" s="27" t="s">
        <v>99</v>
      </c>
      <c r="C9" s="27" t="s">
        <v>100</v>
      </c>
      <c r="D9" s="27" t="s">
        <v>101</v>
      </c>
      <c r="E9" s="27" t="s">
        <v>102</v>
      </c>
      <c r="F9" s="27" t="s">
        <v>103</v>
      </c>
      <c r="W9" s="25"/>
      <c r="X9" s="25"/>
      <c r="Y9" s="25"/>
      <c r="Z9" s="25"/>
      <c r="AA9" s="25"/>
      <c r="AB9" s="25"/>
      <c r="AC9" s="25"/>
      <c r="AD9" s="25"/>
      <c r="AE9" s="25"/>
      <c r="AF9" s="25"/>
      <c r="AH9" s="25"/>
      <c r="AI9" s="25"/>
      <c r="AJ9" s="25"/>
      <c r="AK9" s="25"/>
      <c r="AL9" s="25"/>
      <c r="AM9" s="25"/>
      <c r="AN9" s="25"/>
      <c r="AO9" s="25"/>
      <c r="AP9" s="25"/>
      <c r="AQ9" s="25"/>
      <c r="AS9" s="25"/>
      <c r="AT9" s="25"/>
      <c r="AU9" s="25"/>
      <c r="AV9" s="25"/>
      <c r="AW9" s="25"/>
      <c r="AX9" s="25"/>
      <c r="AY9" s="25"/>
      <c r="AZ9" s="25"/>
      <c r="BA9" s="25"/>
      <c r="BB9" s="25"/>
      <c r="BD9" s="25"/>
      <c r="BE9" s="25"/>
      <c r="BF9" s="25"/>
      <c r="BG9" s="25"/>
      <c r="BH9" s="25"/>
      <c r="BI9" s="25"/>
      <c r="BJ9" s="25"/>
      <c r="BK9" s="25"/>
      <c r="BL9" s="25"/>
      <c r="BM9" s="25"/>
      <c r="BO9" s="25"/>
      <c r="BP9" s="25"/>
      <c r="BQ9" s="25"/>
      <c r="BR9" s="25"/>
      <c r="BS9" s="25"/>
      <c r="BT9" s="25"/>
      <c r="BU9" s="25"/>
      <c r="BV9" s="25"/>
      <c r="BW9" s="25"/>
      <c r="BX9" s="25"/>
      <c r="BZ9" s="25"/>
      <c r="CA9" s="25"/>
      <c r="CB9" s="25"/>
      <c r="CC9" s="25"/>
      <c r="CD9" s="25"/>
      <c r="CE9" s="25"/>
      <c r="CF9" s="25"/>
      <c r="CG9" s="25"/>
      <c r="CH9" s="25"/>
      <c r="CI9" s="25"/>
      <c r="CK9" s="25"/>
      <c r="CL9" s="25"/>
      <c r="CM9" s="25"/>
      <c r="CN9" s="25"/>
      <c r="CO9" s="25"/>
      <c r="CP9" s="25"/>
      <c r="CQ9" s="25"/>
      <c r="CR9" s="25"/>
      <c r="CS9" s="25"/>
      <c r="CT9" s="25"/>
      <c r="CV9" s="25"/>
      <c r="CW9" s="25"/>
      <c r="CX9" s="25"/>
      <c r="CY9" s="25"/>
      <c r="CZ9" s="25"/>
      <c r="DA9" s="25"/>
      <c r="DB9" s="25"/>
      <c r="DC9" s="25"/>
      <c r="DD9" s="25"/>
      <c r="DE9" s="25"/>
      <c r="DG9" s="25"/>
      <c r="DH9" s="25"/>
      <c r="DI9" s="25"/>
      <c r="DJ9" s="25"/>
      <c r="DK9" s="25"/>
      <c r="DL9" s="25"/>
      <c r="DM9" s="25"/>
      <c r="DN9" s="25"/>
      <c r="DO9" s="25"/>
      <c r="DP9" s="25"/>
      <c r="DR9" s="25"/>
      <c r="DS9" s="25"/>
      <c r="DT9" s="25"/>
      <c r="DU9" s="25"/>
      <c r="DV9" s="25"/>
      <c r="DW9" s="25"/>
      <c r="DX9" s="25"/>
      <c r="DY9" s="25"/>
      <c r="DZ9" s="25"/>
      <c r="EA9" s="25"/>
      <c r="EC9" s="25"/>
      <c r="ED9" s="25"/>
      <c r="EE9" s="25"/>
      <c r="EF9" s="25"/>
      <c r="EG9" s="25"/>
      <c r="EH9" s="25"/>
      <c r="EI9" s="25"/>
      <c r="EJ9" s="25"/>
      <c r="EK9" s="25"/>
      <c r="EL9" s="25"/>
    </row>
    <row r="10" spans="1:143">
      <c r="A10" s="27" t="s">
        <v>43</v>
      </c>
      <c r="B10" s="28">
        <f>DATEVALUE($B$6-4&amp;"年1月1日")</f>
        <v>40544</v>
      </c>
      <c r="C10" s="28">
        <f>DATEVALUE($B$6-3&amp;"年1月1日")</f>
        <v>40909</v>
      </c>
      <c r="D10" s="28">
        <f>DATEVALUE($B$6-2&amp;"年1月1日")</f>
        <v>41275</v>
      </c>
      <c r="E10" s="28">
        <f>DATEVALUE($B$6-1&amp;"年1月1日")</f>
        <v>41640</v>
      </c>
      <c r="F10" s="28">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2017-02-22T02:20:53Z</cp:lastPrinted>
  <dcterms:created xsi:type="dcterms:W3CDTF">2017-02-01T08:47:20Z</dcterms:created>
  <dcterms:modified xsi:type="dcterms:W3CDTF">2017-02-22T02:20:53Z</dcterms:modified>
</cp:coreProperties>
</file>