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<sst xmlns="http://schemas.openxmlformats.org/spreadsheetml/2006/main" count="225" uniqueCount="110">
  <si>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</si>
  <si>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</si>
  <si>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</si>
  <si>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</si>
  <si>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</si>
  <si>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</si>
  <si>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</si>
  <si>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</si>
  <si>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</si>
  <si>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</si>
  <si>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</si>
  <si>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</si>
  <si>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</si>
  <si>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</si>
  <si>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</si>
  <si>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</si>
  <si>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</si>
  <si>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</si>
  <si>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</si>
  <si>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</si>
  <si>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</si>
  <si>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</si>
  <si>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</si>
  <si>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</si>
  <si>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</si>
  <si>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</si>
  <si>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</si>
  <si>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</si>
  <si>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</si>
  <si>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</si>
  <si>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</si>
  <si>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</si>
  <si>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</si>
  <si>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</si>
  <si>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</si>
  <si>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</si>
  <si>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</si>
  <si>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</si>
  <si>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</si>
  <si>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</si>
  <si>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</si>
  <si>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</si>
  <si>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</si>
  <si>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</si>
  <si>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</si>
  <si>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</si>
  <si>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</si>
  <si>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</si>
  <si>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</si>
  <si>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</si>
  <si>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</si>
  <si>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</si>
  <si>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</si>
  <si>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</si>
  <si>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</si>
  <si>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</si>
  <si>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</si>
  <si>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</si>
  <si>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</si>
  <si>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</si>
  <si>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</si>
  <si>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</si>
  <si>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</si>
  <si>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</si>
  <si>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</si>
  <si>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</si>
  <si>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</si>
  <si>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</si>
  <si>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</si>
  <si>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</si>
  <si>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</si>
  <si>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</si>
  <si>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</si>
  <si>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</si>
  <si>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</si>
  <si>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</si>
  <si>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</si>
  <si>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</si>
  <si>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</si>
  <si>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</si>
  <si>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</si>
  <si>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</si>
  <si>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</si>
  <si>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</si>
  <si>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</si>
  <si>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</si>
  <si>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</si>
  <si>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</si>
  <si>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</si>
  <si>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</si>
  <si>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</si>
  <si>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</si>
  <si>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</si>
  <si>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</si>
  <si>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</si>
  <si>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</si>
  <si>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府中市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</si>
  <si>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</si>
  <si>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</si>
  <si>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</si>
  <si>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</si>
  <si>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</si>
  <si>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</si>
  <si>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</si>
  <si>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</si>
  <si>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</si>
  <si>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</si>
  <si>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</si>
  <si>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①収益的収支比率は、近年は100％となっています。
④企業債残高対事業規模比率は、ここ２年間は、全国平均、類似団体より低比率となっています。
⑤経費回収率は、近年は平均より低い状況にあり使用料の適正化を図る必要があります。
⑥汚水処理原価は、近年は平均より大きく上回っているため、維持管理経費の削減等を行っていく必要があります。
⑧水洗化率は全国平均と同程度で推移しています。</t>
    <rPh sb="1" eb="3">
      <t>シュウエキ</t>
    </rPh>
    <rPh sb="3" eb="4">
      <t>テキ</t>
    </rPh>
    <rPh sb="4" eb="6">
      <t>シュウシ</t>
    </rPh>
    <rPh sb="6" eb="8">
      <t>ヒリツ</t>
    </rPh>
    <rPh sb="10" eb="12">
      <t>キンネン</t>
    </rPh>
    <rPh sb="28" eb="30">
      <t>キギョウ</t>
    </rPh>
    <rPh sb="30" eb="31">
      <t>サイ</t>
    </rPh>
    <rPh sb="31" eb="33">
      <t>ザンダカ</t>
    </rPh>
    <rPh sb="33" eb="34">
      <t>タイ</t>
    </rPh>
    <rPh sb="34" eb="36">
      <t>ジギョウ</t>
    </rPh>
    <rPh sb="36" eb="38">
      <t>キボ</t>
    </rPh>
    <rPh sb="38" eb="40">
      <t>ヒリツ</t>
    </rPh>
    <rPh sb="45" eb="47">
      <t>ネンカン</t>
    </rPh>
    <rPh sb="49" eb="51">
      <t>ゼンコク</t>
    </rPh>
    <rPh sb="51" eb="53">
      <t>ヘイキン</t>
    </rPh>
    <rPh sb="54" eb="56">
      <t>ルイジ</t>
    </rPh>
    <rPh sb="56" eb="58">
      <t>ダンタイ</t>
    </rPh>
    <rPh sb="60" eb="61">
      <t>テイ</t>
    </rPh>
    <rPh sb="61" eb="63">
      <t>ヒリツ</t>
    </rPh>
    <rPh sb="74" eb="76">
      <t>ケイヒ</t>
    </rPh>
    <rPh sb="76" eb="78">
      <t>カイシュウ</t>
    </rPh>
    <rPh sb="78" eb="79">
      <t>リツ</t>
    </rPh>
    <rPh sb="81" eb="83">
      <t>キンネン</t>
    </rPh>
    <rPh sb="84" eb="86">
      <t>ヘイキン</t>
    </rPh>
    <rPh sb="88" eb="89">
      <t>ヒク</t>
    </rPh>
    <rPh sb="90" eb="92">
      <t>ジョウキョウ</t>
    </rPh>
    <rPh sb="95" eb="97">
      <t>シヨウ</t>
    </rPh>
    <rPh sb="97" eb="98">
      <t>リョウ</t>
    </rPh>
    <rPh sb="99" eb="102">
      <t>テキセイカ</t>
    </rPh>
    <rPh sb="103" eb="104">
      <t>ハカ</t>
    </rPh>
    <rPh sb="105" eb="107">
      <t>ヒツヨウ</t>
    </rPh>
    <rPh sb="116" eb="118">
      <t>オスイ</t>
    </rPh>
    <rPh sb="118" eb="120">
      <t>ショリ</t>
    </rPh>
    <rPh sb="120" eb="122">
      <t>ゲンカ</t>
    </rPh>
    <rPh sb="124" eb="126">
      <t>キンネン</t>
    </rPh>
    <rPh sb="127" eb="129">
      <t>ヘイキン</t>
    </rPh>
    <rPh sb="131" eb="132">
      <t>オオ</t>
    </rPh>
    <rPh sb="134" eb="136">
      <t>ウワマワ</t>
    </rPh>
    <rPh sb="143" eb="145">
      <t>イジ</t>
    </rPh>
    <rPh sb="145" eb="147">
      <t>カンリ</t>
    </rPh>
    <rPh sb="147" eb="149">
      <t>ケイヒ</t>
    </rPh>
    <rPh sb="150" eb="153">
      <t>サクゲントウ</t>
    </rPh>
    <rPh sb="154" eb="155">
      <t>オコナ</t>
    </rPh>
    <rPh sb="159" eb="161">
      <t>ヒツヨウ</t>
    </rPh>
    <rPh sb="170" eb="173">
      <t>スイセンカ</t>
    </rPh>
    <rPh sb="175" eb="177">
      <t>ゼンコク</t>
    </rPh>
    <rPh sb="177" eb="179">
      <t>ヘイキン</t>
    </rPh>
    <rPh sb="180" eb="183">
      <t>ドウテイド</t>
    </rPh>
    <phoneticPr fontId="4"/>
  </si>
  <si>
    <t>今後、経費削減、料金の適正化など経営の健全化に努めていきます。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</si>
</sst>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xf numFmtId="6" fontId="16" fillId="0" borderId="0" applyFont="0" applyFill="0" applyBorder="0" applyAlignment="0" applyProtection="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1">
    <cellStyle name="桁区切り" xfId="1" builtinId="6"/>
    <cellStyle name="桁区切り 2" xfId="2"/>
    <cellStyle name="桁区切り 3" xfId="3"/>
    <cellStyle name="桁区切り 3 2" xfId="4"/>
    <cellStyle name="通貨 2" xfId="5"/>
    <cellStyle name="通貨 2 2" xfId="20"/>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651520"/>
        <c:axId val="9765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6651520"/>
        <c:axId val="97657216"/>
      </c:lineChart>
      <c:dateAx>
        <c:axId val="96651520"/>
        <c:scaling>
          <c:orientation val="minMax"/>
        </c:scaling>
        <c:delete val="1"/>
        <c:axPos val="b"/>
        <c:numFmt formatCode="ge" sourceLinked="1"/>
        <c:majorTickMark val="none"/>
        <c:minorTickMark val="none"/>
        <c:tickLblPos val="none"/>
        <c:crossAx val="97657216"/>
        <c:crosses val="autoZero"/>
        <c:auto val="1"/>
        <c:lblOffset val="100"/>
        <c:baseTimeUnit val="years"/>
      </c:dateAx>
      <c:valAx>
        <c:axId val="976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5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110848"/>
        <c:axId val="9813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8110848"/>
        <c:axId val="98137600"/>
      </c:lineChart>
      <c:dateAx>
        <c:axId val="98110848"/>
        <c:scaling>
          <c:orientation val="minMax"/>
        </c:scaling>
        <c:delete val="1"/>
        <c:axPos val="b"/>
        <c:numFmt formatCode="ge" sourceLinked="1"/>
        <c:majorTickMark val="none"/>
        <c:minorTickMark val="none"/>
        <c:tickLblPos val="none"/>
        <c:crossAx val="98137600"/>
        <c:crosses val="autoZero"/>
        <c:auto val="1"/>
        <c:lblOffset val="100"/>
        <c:baseTimeUnit val="years"/>
      </c:dateAx>
      <c:valAx>
        <c:axId val="9813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89.13</c:v>
                </c:pt>
                <c:pt idx="1">
                  <c:v>85.38</c:v>
                </c:pt>
                <c:pt idx="2">
                  <c:v>69.81</c:v>
                </c:pt>
                <c:pt idx="3">
                  <c:v>86.47</c:v>
                </c:pt>
                <c:pt idx="4">
                  <c:v>94.75</c:v>
                </c:pt>
              </c:numCache>
            </c:numRef>
          </c:val>
        </c:ser>
        <c:dLbls>
          <c:showLegendKey val="0"/>
          <c:showVal val="0"/>
          <c:showCatName val="0"/>
          <c:showSerName val="0"/>
          <c:showPercent val="0"/>
          <c:showBubbleSize val="0"/>
        </c:dLbls>
        <c:gapWidth val="150"/>
        <c:axId val="98159616"/>
        <c:axId val="10027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98159616"/>
        <c:axId val="100275328"/>
      </c:lineChart>
      <c:dateAx>
        <c:axId val="98159616"/>
        <c:scaling>
          <c:orientation val="minMax"/>
        </c:scaling>
        <c:delete val="1"/>
        <c:axPos val="b"/>
        <c:numFmt formatCode="ge" sourceLinked="1"/>
        <c:majorTickMark val="none"/>
        <c:minorTickMark val="none"/>
        <c:tickLblPos val="none"/>
        <c:crossAx val="100275328"/>
        <c:crosses val="autoZero"/>
        <c:auto val="1"/>
        <c:lblOffset val="100"/>
        <c:baseTimeUnit val="years"/>
      </c:dateAx>
      <c:valAx>
        <c:axId val="1002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5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94.86</c:v>
                </c:pt>
                <c:pt idx="1">
                  <c:v>100</c:v>
                </c:pt>
                <c:pt idx="2">
                  <c:v>100</c:v>
                </c:pt>
                <c:pt idx="3">
                  <c:v>100</c:v>
                </c:pt>
                <c:pt idx="4">
                  <c:v>100</c:v>
                </c:pt>
              </c:numCache>
            </c:numRef>
          </c:val>
        </c:ser>
        <c:dLbls>
          <c:showLegendKey val="0"/>
          <c:showVal val="0"/>
          <c:showCatName val="0"/>
          <c:showSerName val="0"/>
          <c:showPercent val="0"/>
          <c:showBubbleSize val="0"/>
        </c:dLbls>
        <c:gapWidth val="150"/>
        <c:axId val="97687424"/>
        <c:axId val="9770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687424"/>
        <c:axId val="97701888"/>
      </c:lineChart>
      <c:dateAx>
        <c:axId val="97687424"/>
        <c:scaling>
          <c:orientation val="minMax"/>
        </c:scaling>
        <c:delete val="1"/>
        <c:axPos val="b"/>
        <c:numFmt formatCode="ge" sourceLinked="1"/>
        <c:majorTickMark val="none"/>
        <c:minorTickMark val="none"/>
        <c:tickLblPos val="none"/>
        <c:crossAx val="97701888"/>
        <c:crosses val="autoZero"/>
        <c:auto val="1"/>
        <c:lblOffset val="100"/>
        <c:baseTimeUnit val="years"/>
      </c:dateAx>
      <c:valAx>
        <c:axId val="9770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28000"/>
        <c:axId val="9772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28000"/>
        <c:axId val="97729920"/>
      </c:lineChart>
      <c:dateAx>
        <c:axId val="97728000"/>
        <c:scaling>
          <c:orientation val="minMax"/>
        </c:scaling>
        <c:delete val="1"/>
        <c:axPos val="b"/>
        <c:numFmt formatCode="ge" sourceLinked="1"/>
        <c:majorTickMark val="none"/>
        <c:minorTickMark val="none"/>
        <c:tickLblPos val="none"/>
        <c:crossAx val="97729920"/>
        <c:crosses val="autoZero"/>
        <c:auto val="1"/>
        <c:lblOffset val="100"/>
        <c:baseTimeUnit val="years"/>
      </c:dateAx>
      <c:valAx>
        <c:axId val="977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76768"/>
        <c:axId val="9777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76768"/>
        <c:axId val="97778688"/>
      </c:lineChart>
      <c:dateAx>
        <c:axId val="97776768"/>
        <c:scaling>
          <c:orientation val="minMax"/>
        </c:scaling>
        <c:delete val="1"/>
        <c:axPos val="b"/>
        <c:numFmt formatCode="ge" sourceLinked="1"/>
        <c:majorTickMark val="none"/>
        <c:minorTickMark val="none"/>
        <c:tickLblPos val="none"/>
        <c:crossAx val="97778688"/>
        <c:crosses val="autoZero"/>
        <c:auto val="1"/>
        <c:lblOffset val="100"/>
        <c:baseTimeUnit val="years"/>
      </c:dateAx>
      <c:valAx>
        <c:axId val="977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11072"/>
        <c:axId val="9781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11072"/>
        <c:axId val="97817344"/>
      </c:lineChart>
      <c:dateAx>
        <c:axId val="97811072"/>
        <c:scaling>
          <c:orientation val="minMax"/>
        </c:scaling>
        <c:delete val="1"/>
        <c:axPos val="b"/>
        <c:numFmt formatCode="ge" sourceLinked="1"/>
        <c:majorTickMark val="none"/>
        <c:minorTickMark val="none"/>
        <c:tickLblPos val="none"/>
        <c:crossAx val="97817344"/>
        <c:crosses val="autoZero"/>
        <c:auto val="1"/>
        <c:lblOffset val="100"/>
        <c:baseTimeUnit val="years"/>
      </c:dateAx>
      <c:valAx>
        <c:axId val="978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47936"/>
        <c:axId val="9786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47936"/>
        <c:axId val="97862400"/>
      </c:lineChart>
      <c:dateAx>
        <c:axId val="97847936"/>
        <c:scaling>
          <c:orientation val="minMax"/>
        </c:scaling>
        <c:delete val="1"/>
        <c:axPos val="b"/>
        <c:numFmt formatCode="ge" sourceLinked="1"/>
        <c:majorTickMark val="none"/>
        <c:minorTickMark val="none"/>
        <c:tickLblPos val="none"/>
        <c:crossAx val="97862400"/>
        <c:crosses val="autoZero"/>
        <c:auto val="1"/>
        <c:lblOffset val="100"/>
        <c:baseTimeUnit val="years"/>
      </c:dateAx>
      <c:valAx>
        <c:axId val="9786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2023.85</c:v>
                </c:pt>
                <c:pt idx="1">
                  <c:v>1805.41</c:v>
                </c:pt>
                <c:pt idx="2">
                  <c:v>1645.96</c:v>
                </c:pt>
                <c:pt idx="3">
                  <c:v>1388.43</c:v>
                </c:pt>
                <c:pt idx="4">
                  <c:v>1222.6099999999999</c:v>
                </c:pt>
              </c:numCache>
            </c:numRef>
          </c:val>
        </c:ser>
        <c:dLbls>
          <c:showLegendKey val="0"/>
          <c:showVal val="0"/>
          <c:showCatName val="0"/>
          <c:showSerName val="0"/>
          <c:showPercent val="0"/>
          <c:showBubbleSize val="0"/>
        </c:dLbls>
        <c:gapWidth val="150"/>
        <c:axId val="97878784"/>
        <c:axId val="978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7878784"/>
        <c:axId val="97880704"/>
      </c:lineChart>
      <c:dateAx>
        <c:axId val="97878784"/>
        <c:scaling>
          <c:orientation val="minMax"/>
        </c:scaling>
        <c:delete val="1"/>
        <c:axPos val="b"/>
        <c:numFmt formatCode="ge" sourceLinked="1"/>
        <c:majorTickMark val="none"/>
        <c:minorTickMark val="none"/>
        <c:tickLblPos val="none"/>
        <c:crossAx val="97880704"/>
        <c:crosses val="autoZero"/>
        <c:auto val="1"/>
        <c:lblOffset val="100"/>
        <c:baseTimeUnit val="years"/>
      </c:dateAx>
      <c:valAx>
        <c:axId val="978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96.35</c:v>
                </c:pt>
                <c:pt idx="1">
                  <c:v>57.37</c:v>
                </c:pt>
                <c:pt idx="2">
                  <c:v>55.65</c:v>
                </c:pt>
                <c:pt idx="3">
                  <c:v>57.27</c:v>
                </c:pt>
                <c:pt idx="4">
                  <c:v>64.709999999999994</c:v>
                </c:pt>
              </c:numCache>
            </c:numRef>
          </c:val>
        </c:ser>
        <c:dLbls>
          <c:showLegendKey val="0"/>
          <c:showVal val="0"/>
          <c:showCatName val="0"/>
          <c:showSerName val="0"/>
          <c:showPercent val="0"/>
          <c:showBubbleSize val="0"/>
        </c:dLbls>
        <c:gapWidth val="150"/>
        <c:axId val="97936128"/>
        <c:axId val="979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7936128"/>
        <c:axId val="97938048"/>
      </c:lineChart>
      <c:dateAx>
        <c:axId val="97936128"/>
        <c:scaling>
          <c:orientation val="minMax"/>
        </c:scaling>
        <c:delete val="1"/>
        <c:axPos val="b"/>
        <c:numFmt formatCode="ge" sourceLinked="1"/>
        <c:majorTickMark val="none"/>
        <c:minorTickMark val="none"/>
        <c:tickLblPos val="none"/>
        <c:crossAx val="97938048"/>
        <c:crosses val="autoZero"/>
        <c:auto val="1"/>
        <c:lblOffset val="100"/>
        <c:baseTimeUnit val="years"/>
      </c:dateAx>
      <c:valAx>
        <c:axId val="979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181.52</c:v>
                </c:pt>
                <c:pt idx="1">
                  <c:v>303.38</c:v>
                </c:pt>
                <c:pt idx="2">
                  <c:v>308.7</c:v>
                </c:pt>
                <c:pt idx="3">
                  <c:v>307.58999999999997</c:v>
                </c:pt>
                <c:pt idx="4">
                  <c:v>270.23</c:v>
                </c:pt>
              </c:numCache>
            </c:numRef>
          </c:val>
        </c:ser>
        <c:dLbls>
          <c:showLegendKey val="0"/>
          <c:showVal val="0"/>
          <c:showCatName val="0"/>
          <c:showSerName val="0"/>
          <c:showPercent val="0"/>
          <c:showBubbleSize val="0"/>
        </c:dLbls>
        <c:gapWidth val="150"/>
        <c:axId val="97964032"/>
        <c:axId val="9796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7964032"/>
        <c:axId val="97965952"/>
      </c:lineChart>
      <c:dateAx>
        <c:axId val="97964032"/>
        <c:scaling>
          <c:orientation val="minMax"/>
        </c:scaling>
        <c:delete val="1"/>
        <c:axPos val="b"/>
        <c:numFmt formatCode="ge" sourceLinked="1"/>
        <c:majorTickMark val="none"/>
        <c:minorTickMark val="none"/>
        <c:tickLblPos val="none"/>
        <c:crossAx val="97965952"/>
        <c:crosses val="autoZero"/>
        <c:auto val="1"/>
        <c:lblOffset val="100"/>
        <c:baseTimeUnit val="years"/>
      </c:dateAx>
      <c:valAx>
        <c:axId val="9796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6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府中市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41365</v>
      </c>
      <c r="AM8" s="47"/>
      <c r="AN8" s="47"/>
      <c r="AO8" s="47"/>
      <c r="AP8" s="47"/>
      <c r="AQ8" s="47"/>
      <c r="AR8" s="47"/>
      <c r="AS8" s="47"/>
      <c r="AT8" s="43">
        <f>データ!S6</f>
        <v>195.75</v>
      </c>
      <c r="AU8" s="43"/>
      <c r="AV8" s="43"/>
      <c r="AW8" s="43"/>
      <c r="AX8" s="43"/>
      <c r="AY8" s="43"/>
      <c r="AZ8" s="43"/>
      <c r="BA8" s="43"/>
      <c r="BB8" s="43">
        <f>データ!T6</f>
        <v>211.32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1.48</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610</v>
      </c>
      <c r="AM10" s="47"/>
      <c r="AN10" s="47"/>
      <c r="AO10" s="47"/>
      <c r="AP10" s="47"/>
      <c r="AQ10" s="47"/>
      <c r="AR10" s="47"/>
      <c r="AS10" s="47"/>
      <c r="AT10" s="43">
        <f>データ!V6</f>
        <v>0.43</v>
      </c>
      <c r="AU10" s="43"/>
      <c r="AV10" s="43"/>
      <c r="AW10" s="43"/>
      <c r="AX10" s="43"/>
      <c r="AY10" s="43"/>
      <c r="AZ10" s="43"/>
      <c r="BA10" s="43"/>
      <c r="BB10" s="43">
        <f>データ!W6</f>
        <v>1418.6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108</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7"/>
      <c r="BM34" s="68"/>
      <c r="BN34" s="68"/>
      <c r="BO34" s="68"/>
      <c r="BP34" s="68"/>
      <c r="BQ34" s="68"/>
      <c r="BR34" s="68"/>
      <c r="BS34" s="68"/>
      <c r="BT34" s="68"/>
      <c r="BU34" s="68"/>
      <c r="BV34" s="68"/>
      <c r="BW34" s="68"/>
      <c r="BX34" s="68"/>
      <c r="BY34" s="68"/>
      <c r="BZ34" s="6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109</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L64:BZ65"/>
    <mergeCell ref="C79:T80"/>
    <mergeCell ref="W79:AN80"/>
    <mergeCell ref="AQ79:BH80"/>
    <mergeCell ref="BL66:BZ82"/>
    <mergeCell ref="BL45:BZ46"/>
    <mergeCell ref="BL47:BZ63"/>
    <mergeCell ref="C56:P57"/>
    <mergeCell ref="R56:AE57"/>
    <mergeCell ref="AG56:AT57"/>
    <mergeCell ref="AV56:BI57"/>
    <mergeCell ref="B60:BJ61"/>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342084</v>
      </c>
      <c r="D6" s="31">
        <f t="shared" si="3"/>
        <v>47</v>
      </c>
      <c r="E6" s="31">
        <f t="shared" si="3"/>
        <v>17</v>
      </c>
      <c r="F6" s="31">
        <f t="shared" si="3"/>
        <v>4</v>
      </c>
      <c r="G6" s="31">
        <f t="shared" si="3"/>
        <v>0</v>
      </c>
      <c r="H6" s="31" t="str">
        <f t="shared" si="3"/>
        <v>広島県　府中市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1.48</v>
      </c>
      <c r="P6" s="32">
        <f t="shared" si="3"/>
        <v>100</v>
      </c>
      <c r="Q6" s="32">
        <f t="shared" si="3"/>
        <v>3780</v>
      </c>
      <c r="R6" s="32">
        <f t="shared" si="3"/>
        <v>41365</v>
      </c>
      <c r="S6" s="32">
        <f t="shared" si="3"/>
        <v>195.75</v>
      </c>
      <c r="T6" s="32">
        <f t="shared" si="3"/>
        <v>211.32</v>
      </c>
      <c r="U6" s="32">
        <f t="shared" si="3"/>
        <v>610</v>
      </c>
      <c r="V6" s="32">
        <f t="shared" si="3"/>
        <v>0.43</v>
      </c>
      <c r="W6" s="32">
        <f t="shared" si="3"/>
        <v>1418.6</v>
      </c>
      <c r="X6" s="33">
        <f>IF(X7="",NA(),X7)</f>
        <v>94.86</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2023.85</v>
      </c>
      <c r="BF6" s="33">
        <f t="shared" ref="BF6:BN6" si="7">IF(BF7="",NA(),BF7)</f>
        <v>1805.41</v>
      </c>
      <c r="BG6" s="33">
        <f t="shared" si="7"/>
        <v>1645.96</v>
      </c>
      <c r="BH6" s="33">
        <f t="shared" si="7"/>
        <v>1388.43</v>
      </c>
      <c r="BI6" s="33">
        <f t="shared" si="7"/>
        <v>1222.6099999999999</v>
      </c>
      <c r="BJ6" s="33">
        <f t="shared" si="7"/>
        <v>1764.87</v>
      </c>
      <c r="BK6" s="33">
        <f t="shared" si="7"/>
        <v>1622.51</v>
      </c>
      <c r="BL6" s="33">
        <f t="shared" si="7"/>
        <v>1569.13</v>
      </c>
      <c r="BM6" s="33">
        <f t="shared" si="7"/>
        <v>1436</v>
      </c>
      <c r="BN6" s="33">
        <f t="shared" si="7"/>
        <v>1434.89</v>
      </c>
      <c r="BO6" s="32" t="str">
        <f>IF(BO7="","",IF(BO7="-","【-】","【"&amp;SUBSTITUTE(TEXT(BO7,"#,##0.00"),"-","△")&amp;"】"))</f>
        <v>【1,457.06】</v>
      </c>
      <c r="BP6" s="33">
        <f>IF(BP7="",NA(),BP7)</f>
        <v>96.35</v>
      </c>
      <c r="BQ6" s="33">
        <f t="shared" ref="BQ6:BY6" si="8">IF(BQ7="",NA(),BQ7)</f>
        <v>57.37</v>
      </c>
      <c r="BR6" s="33">
        <f t="shared" si="8"/>
        <v>55.65</v>
      </c>
      <c r="BS6" s="33">
        <f t="shared" si="8"/>
        <v>57.27</v>
      </c>
      <c r="BT6" s="33">
        <f t="shared" si="8"/>
        <v>64.709999999999994</v>
      </c>
      <c r="BU6" s="33">
        <f t="shared" si="8"/>
        <v>60.75</v>
      </c>
      <c r="BV6" s="33">
        <f t="shared" si="8"/>
        <v>62.83</v>
      </c>
      <c r="BW6" s="33">
        <f t="shared" si="8"/>
        <v>64.63</v>
      </c>
      <c r="BX6" s="33">
        <f t="shared" si="8"/>
        <v>66.56</v>
      </c>
      <c r="BY6" s="33">
        <f t="shared" si="8"/>
        <v>66.22</v>
      </c>
      <c r="BZ6" s="32" t="str">
        <f>IF(BZ7="","",IF(BZ7="-","【-】","【"&amp;SUBSTITUTE(TEXT(BZ7,"#,##0.00"),"-","△")&amp;"】"))</f>
        <v>【64.73】</v>
      </c>
      <c r="CA6" s="33">
        <f>IF(CA7="",NA(),CA7)</f>
        <v>181.52</v>
      </c>
      <c r="CB6" s="33">
        <f t="shared" ref="CB6:CJ6" si="9">IF(CB7="",NA(),CB7)</f>
        <v>303.38</v>
      </c>
      <c r="CC6" s="33">
        <f t="shared" si="9"/>
        <v>308.7</v>
      </c>
      <c r="CD6" s="33">
        <f t="shared" si="9"/>
        <v>307.58999999999997</v>
      </c>
      <c r="CE6" s="33">
        <f t="shared" si="9"/>
        <v>270.23</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89.13</v>
      </c>
      <c r="CX6" s="33">
        <f t="shared" ref="CX6:DF6" si="11">IF(CX7="",NA(),CX7)</f>
        <v>85.38</v>
      </c>
      <c r="CY6" s="33">
        <f t="shared" si="11"/>
        <v>69.81</v>
      </c>
      <c r="CZ6" s="33">
        <f t="shared" si="11"/>
        <v>86.47</v>
      </c>
      <c r="DA6" s="33">
        <f t="shared" si="11"/>
        <v>94.75</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342084</v>
      </c>
      <c r="D7" s="35">
        <v>47</v>
      </c>
      <c r="E7" s="35">
        <v>17</v>
      </c>
      <c r="F7" s="35">
        <v>4</v>
      </c>
      <c r="G7" s="35">
        <v>0</v>
      </c>
      <c r="H7" s="35" t="s">
        <v>96</v>
      </c>
      <c r="I7" s="35" t="s">
        <v>97</v>
      </c>
      <c r="J7" s="35" t="s">
        <v>98</v>
      </c>
      <c r="K7" s="35" t="s">
        <v>99</v>
      </c>
      <c r="L7" s="35" t="s">
        <v>100</v>
      </c>
      <c r="M7" s="36" t="s">
        <v>101</v>
      </c>
      <c r="N7" s="36" t="s">
        <v>102</v>
      </c>
      <c r="O7" s="36">
        <v>1.48</v>
      </c>
      <c r="P7" s="36">
        <v>100</v>
      </c>
      <c r="Q7" s="36">
        <v>3780</v>
      </c>
      <c r="R7" s="36">
        <v>41365</v>
      </c>
      <c r="S7" s="36">
        <v>195.75</v>
      </c>
      <c r="T7" s="36">
        <v>211.32</v>
      </c>
      <c r="U7" s="36">
        <v>610</v>
      </c>
      <c r="V7" s="36">
        <v>0.43</v>
      </c>
      <c r="W7" s="36">
        <v>1418.6</v>
      </c>
      <c r="X7" s="36">
        <v>94.86</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2023.85</v>
      </c>
      <c r="BF7" s="36">
        <v>1805.41</v>
      </c>
      <c r="BG7" s="36">
        <v>1645.96</v>
      </c>
      <c r="BH7" s="36">
        <v>1388.43</v>
      </c>
      <c r="BI7" s="36">
        <v>1222.6099999999999</v>
      </c>
      <c r="BJ7" s="36">
        <v>1764.87</v>
      </c>
      <c r="BK7" s="36">
        <v>1622.51</v>
      </c>
      <c r="BL7" s="36">
        <v>1569.13</v>
      </c>
      <c r="BM7" s="36">
        <v>1436</v>
      </c>
      <c r="BN7" s="36">
        <v>1434.89</v>
      </c>
      <c r="BO7" s="36">
        <v>1457.06</v>
      </c>
      <c r="BP7" s="36">
        <v>96.35</v>
      </c>
      <c r="BQ7" s="36">
        <v>57.37</v>
      </c>
      <c r="BR7" s="36">
        <v>55.65</v>
      </c>
      <c r="BS7" s="36">
        <v>57.27</v>
      </c>
      <c r="BT7" s="36">
        <v>64.709999999999994</v>
      </c>
      <c r="BU7" s="36">
        <v>60.75</v>
      </c>
      <c r="BV7" s="36">
        <v>62.83</v>
      </c>
      <c r="BW7" s="36">
        <v>64.63</v>
      </c>
      <c r="BX7" s="36">
        <v>66.56</v>
      </c>
      <c r="BY7" s="36">
        <v>66.22</v>
      </c>
      <c r="BZ7" s="36">
        <v>64.73</v>
      </c>
      <c r="CA7" s="36">
        <v>181.52</v>
      </c>
      <c r="CB7" s="36">
        <v>303.38</v>
      </c>
      <c r="CC7" s="36">
        <v>308.7</v>
      </c>
      <c r="CD7" s="36">
        <v>307.58999999999997</v>
      </c>
      <c r="CE7" s="36">
        <v>270.23</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89.13</v>
      </c>
      <c r="CX7" s="36">
        <v>85.38</v>
      </c>
      <c r="CY7" s="36">
        <v>69.81</v>
      </c>
      <c r="CZ7" s="36">
        <v>86.47</v>
      </c>
      <c r="DA7" s="36">
        <v>94.75</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2017-02-20T00:49:01Z</cp:lastPrinted>
  <dcterms:created xsi:type="dcterms:W3CDTF">2017-02-08T03:03:56Z</dcterms:created>
  <dcterms:modified xsi:type="dcterms:W3CDTF">2017-02-22T02:22:34Z</dcterms:modified>
  <cp:category/>
</cp:coreProperties>
</file>