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<sst xmlns="http://schemas.openxmlformats.org/spreadsheetml/2006/main" count="232" uniqueCount="111">
  <si>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</si>
  <si>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</si>
  <si>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</si>
  <si>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</si>
  <si>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</si>
  <si>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</si>
  <si>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</si>
  <si>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</si>
  <si>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</si>
  <si>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</si>
  <si>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</si>
  <si>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</si>
  <si>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</si>
  <si>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</si>
  <si>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</si>
  <si>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</si>
  <si>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</si>
  <si>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</si>
  <si>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</si>
  <si>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</si>
  <si>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</si>
  <si>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</si>
  <si>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</si>
  <si>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</si>
  <si>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</si>
  <si>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</si>
  <si>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</si>
  <si>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</si>
  <si>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</si>
  <si>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</si>
  <si>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</si>
  <si>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</si>
  <si>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</si>
  <si>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</si>
  <si>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</si>
  <si>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</si>
  <si>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</si>
  <si>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</si>
  <si>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</si>
  <si>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</si>
  <si>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</si>
  <si>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</si>
  <si>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</si>
  <si>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</si>
  <si>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</si>
  <si>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</si>
  <si>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</si>
  <si>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</si>
  <si>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</si>
  <si>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</si>
  <si>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</si>
  <si>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</si>
  <si>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</si>
  <si>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</si>
  <si>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</si>
  <si>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</si>
  <si>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</si>
  <si>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</si>
  <si>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</si>
  <si>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</si>
  <si>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</si>
  <si>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</si>
  <si>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</si>
  <si>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</si>
  <si>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</si>
  <si>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</si>
  <si>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</si>
  <si>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</si>
  <si>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</si>
  <si>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</si>
  <si>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</si>
  <si>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</si>
  <si>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</si>
  <si>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</si>
  <si>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</si>
  <si>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</si>
  <si>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</si>
  <si>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</si>
  <si>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</si>
  <si>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</si>
  <si>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</si>
  <si>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</si>
  <si>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</si>
  <si>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</si>
  <si>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</si>
  <si>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</si>
  <si>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</si>
  <si>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</si>
  <si>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</si>
  <si>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</si>
  <si>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</si>
  <si>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</si>
  <si>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</si>
  <si>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</si>
  <si>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</si>
  <si>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</si>
  <si>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三次市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</si>
  <si>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</si>
  <si>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</si>
  <si>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</si>
  <si>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</si>
  <si>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</si>
  <si>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</si>
  <si>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</si>
  <si>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</si>
  <si>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</si>
  <si>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</si>
  <si>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</si>
  <si>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平成４年に設置したものが一番古く，今後，一斉に更新時期が到来するため，計画的な修繕・更新に努める。</t>
    <rPh sb="1" eb="3">
      <t>ヘイセイ</t>
    </rPh>
    <rPh sb="4" eb="5">
      <t>ネン</t>
    </rPh>
    <rPh sb="6" eb="8">
      <t>セッチ</t>
    </rPh>
    <rPh sb="13" eb="15">
      <t>イチバン</t>
    </rPh>
    <rPh sb="15" eb="16">
      <t>フル</t>
    </rPh>
    <rPh sb="18" eb="20">
      <t>コンゴ</t>
    </rPh>
    <rPh sb="21" eb="23">
      <t>イッセイ</t>
    </rPh>
    <rPh sb="24" eb="26">
      <t>コウシン</t>
    </rPh>
    <rPh sb="26" eb="28">
      <t>ジキ</t>
    </rPh>
    <rPh sb="29" eb="31">
      <t>トウライ</t>
    </rPh>
    <rPh sb="36" eb="39">
      <t>ケイカクテキ</t>
    </rPh>
    <rPh sb="40" eb="42">
      <t>シュウゼン</t>
    </rPh>
    <rPh sb="43" eb="45">
      <t>コウシン</t>
    </rPh>
    <rPh sb="46" eb="47">
      <t>ツト</t>
    </rPh>
    <phoneticPr fontId="4"/>
  </si>
  <si>
    <t>　今後，人口減少により使用料収入の減少や更新費用の増加が見込まれるため，経常経費の節減に努め，計画的な更新を進めていく必要がある。</t>
    <rPh sb="1" eb="3">
      <t>コンゴ</t>
    </rPh>
    <rPh sb="4" eb="6">
      <t>ジンコウ</t>
    </rPh>
    <rPh sb="6" eb="8">
      <t>ゲンショウ</t>
    </rPh>
    <rPh sb="11" eb="14">
      <t>シヨウリョウ</t>
    </rPh>
    <rPh sb="14" eb="16">
      <t>シュウニュウ</t>
    </rPh>
    <rPh sb="17" eb="19">
      <t>ゲンショウ</t>
    </rPh>
    <rPh sb="20" eb="22">
      <t>コウシン</t>
    </rPh>
    <rPh sb="22" eb="24">
      <t>ヒヨウ</t>
    </rPh>
    <rPh sb="25" eb="27">
      <t>ゾウカ</t>
    </rPh>
    <rPh sb="28" eb="30">
      <t>ミコ</t>
    </rPh>
    <rPh sb="36" eb="38">
      <t>ケイジョウ</t>
    </rPh>
    <rPh sb="38" eb="40">
      <t>ケイヒ</t>
    </rPh>
    <rPh sb="41" eb="43">
      <t>セツゲン</t>
    </rPh>
    <rPh sb="44" eb="45">
      <t>ツト</t>
    </rPh>
    <rPh sb="47" eb="50">
      <t>ケイカクテキ</t>
    </rPh>
    <rPh sb="51" eb="53">
      <t>コウシン</t>
    </rPh>
    <rPh sb="54" eb="55">
      <t>スス</t>
    </rPh>
    <rPh sb="59" eb="61">
      <t>ヒツヨウ</t>
    </rPh>
    <phoneticPr fontId="4"/>
  </si>
  <si>
    <t>●収益的収支比率，企業債残高対事業規模比率
　平成２７年度は，収益的収支比率が９０％程度で昨年度並みである。企業債残高対事業規模比率は，企業債残高の減少に伴い平均値を下回った。
●経費回収率，汚水処理原価
　平成２７年度は，経費回収率が６５％程度で昨年度並みであり，平均値を上回っている。汚水処理原価も昨年度並みである。今後，浄化槽の更新時期が一斉に到来するため，計画的に修繕・更新を進め，経常経費の節減と適正な経費回収に努める。
●施設利用率，水洗化率
　施設利用率や水洗化率は平均値に比べ高い数値にある。</t>
    <rPh sb="1" eb="4">
      <t>シュウエキテキ</t>
    </rPh>
    <rPh sb="4" eb="6">
      <t>シュウシ</t>
    </rPh>
    <rPh sb="6" eb="8">
      <t>ヒリツ</t>
    </rPh>
    <rPh sb="9" eb="11">
      <t>キギョウ</t>
    </rPh>
    <rPh sb="11" eb="12">
      <t>サイ</t>
    </rPh>
    <rPh sb="12" eb="14">
      <t>ザンダカ</t>
    </rPh>
    <rPh sb="14" eb="15">
      <t>タイ</t>
    </rPh>
    <rPh sb="15" eb="17">
      <t>ジギョウ</t>
    </rPh>
    <rPh sb="17" eb="19">
      <t>キボ</t>
    </rPh>
    <rPh sb="19" eb="21">
      <t>ヒリツ</t>
    </rPh>
    <rPh sb="23" eb="25">
      <t>ヘイセイ</t>
    </rPh>
    <rPh sb="27" eb="28">
      <t>ネン</t>
    </rPh>
    <rPh sb="28" eb="29">
      <t>ド</t>
    </rPh>
    <rPh sb="31" eb="34">
      <t>シュウエキテキ</t>
    </rPh>
    <rPh sb="34" eb="36">
      <t>シュウシ</t>
    </rPh>
    <rPh sb="36" eb="38">
      <t>ヒリツ</t>
    </rPh>
    <rPh sb="42" eb="44">
      <t>テイド</t>
    </rPh>
    <rPh sb="45" eb="47">
      <t>サクネン</t>
    </rPh>
    <rPh sb="47" eb="48">
      <t>ド</t>
    </rPh>
    <rPh sb="48" eb="49">
      <t>ナ</t>
    </rPh>
    <rPh sb="54" eb="56">
      <t>キギョウ</t>
    </rPh>
    <rPh sb="56" eb="57">
      <t>サイ</t>
    </rPh>
    <rPh sb="57" eb="59">
      <t>ザンダカ</t>
    </rPh>
    <rPh sb="59" eb="60">
      <t>タイ</t>
    </rPh>
    <rPh sb="60" eb="62">
      <t>ジギョウ</t>
    </rPh>
    <rPh sb="62" eb="64">
      <t>キボ</t>
    </rPh>
    <rPh sb="64" eb="66">
      <t>ヒリツ</t>
    </rPh>
    <rPh sb="68" eb="70">
      <t>キギョウ</t>
    </rPh>
    <rPh sb="70" eb="71">
      <t>サイ</t>
    </rPh>
    <rPh sb="71" eb="73">
      <t>ザンダカ</t>
    </rPh>
    <rPh sb="74" eb="76">
      <t>ゲンショウ</t>
    </rPh>
    <rPh sb="77" eb="78">
      <t>トモナ</t>
    </rPh>
    <rPh sb="79" eb="81">
      <t>ヘイキン</t>
    </rPh>
    <rPh sb="81" eb="82">
      <t>チ</t>
    </rPh>
    <rPh sb="83" eb="85">
      <t>シタマワ</t>
    </rPh>
    <rPh sb="91" eb="93">
      <t>ケイヒ</t>
    </rPh>
    <rPh sb="93" eb="95">
      <t>カイシュウ</t>
    </rPh>
    <rPh sb="95" eb="96">
      <t>リツ</t>
    </rPh>
    <rPh sb="97" eb="99">
      <t>オスイ</t>
    </rPh>
    <rPh sb="99" eb="101">
      <t>ショリ</t>
    </rPh>
    <rPh sb="101" eb="103">
      <t>ゲンカ</t>
    </rPh>
    <rPh sb="105" eb="107">
      <t>ヘイセイ</t>
    </rPh>
    <rPh sb="109" eb="110">
      <t>ネン</t>
    </rPh>
    <rPh sb="110" eb="111">
      <t>ド</t>
    </rPh>
    <rPh sb="113" eb="115">
      <t>ケイヒ</t>
    </rPh>
    <rPh sb="115" eb="117">
      <t>カイシュウ</t>
    </rPh>
    <rPh sb="117" eb="118">
      <t>リツ</t>
    </rPh>
    <rPh sb="122" eb="124">
      <t>テイド</t>
    </rPh>
    <rPh sb="125" eb="127">
      <t>サクネン</t>
    </rPh>
    <rPh sb="127" eb="128">
      <t>ド</t>
    </rPh>
    <rPh sb="128" eb="129">
      <t>ナ</t>
    </rPh>
    <rPh sb="134" eb="136">
      <t>ヘイキン</t>
    </rPh>
    <rPh sb="136" eb="137">
      <t>チ</t>
    </rPh>
    <rPh sb="138" eb="140">
      <t>ウワマワ</t>
    </rPh>
    <rPh sb="145" eb="147">
      <t>オスイ</t>
    </rPh>
    <rPh sb="147" eb="149">
      <t>ショリ</t>
    </rPh>
    <rPh sb="149" eb="151">
      <t>ゲンカ</t>
    </rPh>
    <rPh sb="152" eb="154">
      <t>サクネン</t>
    </rPh>
    <rPh sb="154" eb="155">
      <t>ド</t>
    </rPh>
    <rPh sb="155" eb="156">
      <t>ナ</t>
    </rPh>
    <rPh sb="161" eb="163">
      <t>コンゴ</t>
    </rPh>
    <rPh sb="164" eb="167">
      <t>ジョウカソウ</t>
    </rPh>
    <rPh sb="168" eb="170">
      <t>コウシン</t>
    </rPh>
    <rPh sb="170" eb="172">
      <t>ジキ</t>
    </rPh>
    <rPh sb="173" eb="175">
      <t>イッセイ</t>
    </rPh>
    <rPh sb="176" eb="178">
      <t>トウライ</t>
    </rPh>
    <rPh sb="183" eb="186">
      <t>ケイカクテキ</t>
    </rPh>
    <rPh sb="187" eb="189">
      <t>シュウゼン</t>
    </rPh>
    <rPh sb="190" eb="192">
      <t>コウシン</t>
    </rPh>
    <rPh sb="193" eb="194">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</si>
</sst>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272960"/>
        <c:axId val="9927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9272960"/>
        <c:axId val="99275904"/>
      </c:lineChart>
      <c:dateAx>
        <c:axId val="99272960"/>
        <c:scaling>
          <c:orientation val="minMax"/>
        </c:scaling>
        <c:delete val="1"/>
        <c:axPos val="b"/>
        <c:numFmt formatCode="ge" sourceLinked="1"/>
        <c:majorTickMark val="none"/>
        <c:minorTickMark val="none"/>
        <c:tickLblPos val="none"/>
        <c:crossAx val="99275904"/>
        <c:crosses val="autoZero"/>
        <c:auto val="1"/>
        <c:lblOffset val="100"/>
        <c:baseTimeUnit val="years"/>
      </c:dateAx>
      <c:valAx>
        <c:axId val="9927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7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09906560"/>
        <c:axId val="10992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109906560"/>
        <c:axId val="109929216"/>
      </c:lineChart>
      <c:dateAx>
        <c:axId val="109906560"/>
        <c:scaling>
          <c:orientation val="minMax"/>
        </c:scaling>
        <c:delete val="1"/>
        <c:axPos val="b"/>
        <c:numFmt formatCode="ge" sourceLinked="1"/>
        <c:majorTickMark val="none"/>
        <c:minorTickMark val="none"/>
        <c:tickLblPos val="none"/>
        <c:crossAx val="109929216"/>
        <c:crosses val="autoZero"/>
        <c:auto val="1"/>
        <c:lblOffset val="100"/>
        <c:baseTimeUnit val="years"/>
      </c:dateAx>
      <c:valAx>
        <c:axId val="10992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0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96.35</c:v>
                </c:pt>
              </c:numCache>
            </c:numRef>
          </c:val>
        </c:ser>
        <c:dLbls>
          <c:showLegendKey val="0"/>
          <c:showVal val="0"/>
          <c:showCatName val="0"/>
          <c:showSerName val="0"/>
          <c:showPercent val="0"/>
          <c:showBubbleSize val="0"/>
        </c:dLbls>
        <c:gapWidth val="150"/>
        <c:axId val="109967616"/>
        <c:axId val="10997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109967616"/>
        <c:axId val="109973888"/>
      </c:lineChart>
      <c:dateAx>
        <c:axId val="109967616"/>
        <c:scaling>
          <c:orientation val="minMax"/>
        </c:scaling>
        <c:delete val="1"/>
        <c:axPos val="b"/>
        <c:numFmt formatCode="ge" sourceLinked="1"/>
        <c:majorTickMark val="none"/>
        <c:minorTickMark val="none"/>
        <c:tickLblPos val="none"/>
        <c:crossAx val="109973888"/>
        <c:crosses val="autoZero"/>
        <c:auto val="1"/>
        <c:lblOffset val="100"/>
        <c:baseTimeUnit val="years"/>
      </c:dateAx>
      <c:valAx>
        <c:axId val="10997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6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90.52</c:v>
                </c:pt>
                <c:pt idx="1">
                  <c:v>89.5</c:v>
                </c:pt>
                <c:pt idx="2">
                  <c:v>88.71</c:v>
                </c:pt>
                <c:pt idx="3">
                  <c:v>89.9</c:v>
                </c:pt>
                <c:pt idx="4">
                  <c:v>89.52</c:v>
                </c:pt>
              </c:numCache>
            </c:numRef>
          </c:val>
        </c:ser>
        <c:dLbls>
          <c:showLegendKey val="0"/>
          <c:showVal val="0"/>
          <c:showCatName val="0"/>
          <c:showSerName val="0"/>
          <c:showPercent val="0"/>
          <c:showBubbleSize val="0"/>
        </c:dLbls>
        <c:gapWidth val="150"/>
        <c:axId val="104241792"/>
        <c:axId val="10425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241792"/>
        <c:axId val="104252160"/>
      </c:lineChart>
      <c:dateAx>
        <c:axId val="104241792"/>
        <c:scaling>
          <c:orientation val="minMax"/>
        </c:scaling>
        <c:delete val="1"/>
        <c:axPos val="b"/>
        <c:numFmt formatCode="ge" sourceLinked="1"/>
        <c:majorTickMark val="none"/>
        <c:minorTickMark val="none"/>
        <c:tickLblPos val="none"/>
        <c:crossAx val="104252160"/>
        <c:crosses val="autoZero"/>
        <c:auto val="1"/>
        <c:lblOffset val="100"/>
        <c:baseTimeUnit val="years"/>
      </c:dateAx>
      <c:valAx>
        <c:axId val="10425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4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274176"/>
        <c:axId val="10428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274176"/>
        <c:axId val="104284544"/>
      </c:lineChart>
      <c:dateAx>
        <c:axId val="104274176"/>
        <c:scaling>
          <c:orientation val="minMax"/>
        </c:scaling>
        <c:delete val="1"/>
        <c:axPos val="b"/>
        <c:numFmt formatCode="ge" sourceLinked="1"/>
        <c:majorTickMark val="none"/>
        <c:minorTickMark val="none"/>
        <c:tickLblPos val="none"/>
        <c:crossAx val="104284544"/>
        <c:crosses val="autoZero"/>
        <c:auto val="1"/>
        <c:lblOffset val="100"/>
        <c:baseTimeUnit val="years"/>
      </c:dateAx>
      <c:valAx>
        <c:axId val="10428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7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329216"/>
        <c:axId val="10433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329216"/>
        <c:axId val="104331136"/>
      </c:lineChart>
      <c:dateAx>
        <c:axId val="104329216"/>
        <c:scaling>
          <c:orientation val="minMax"/>
        </c:scaling>
        <c:delete val="1"/>
        <c:axPos val="b"/>
        <c:numFmt formatCode="ge" sourceLinked="1"/>
        <c:majorTickMark val="none"/>
        <c:minorTickMark val="none"/>
        <c:tickLblPos val="none"/>
        <c:crossAx val="104331136"/>
        <c:crosses val="autoZero"/>
        <c:auto val="1"/>
        <c:lblOffset val="100"/>
        <c:baseTimeUnit val="years"/>
      </c:dateAx>
      <c:valAx>
        <c:axId val="10433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2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366080"/>
        <c:axId val="10436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366080"/>
        <c:axId val="104368000"/>
      </c:lineChart>
      <c:dateAx>
        <c:axId val="104366080"/>
        <c:scaling>
          <c:orientation val="minMax"/>
        </c:scaling>
        <c:delete val="1"/>
        <c:axPos val="b"/>
        <c:numFmt formatCode="ge" sourceLinked="1"/>
        <c:majorTickMark val="none"/>
        <c:minorTickMark val="none"/>
        <c:tickLblPos val="none"/>
        <c:crossAx val="104368000"/>
        <c:crosses val="autoZero"/>
        <c:auto val="1"/>
        <c:lblOffset val="100"/>
        <c:baseTimeUnit val="years"/>
      </c:dateAx>
      <c:valAx>
        <c:axId val="10436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6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398208"/>
        <c:axId val="10448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398208"/>
        <c:axId val="104482304"/>
      </c:lineChart>
      <c:dateAx>
        <c:axId val="104398208"/>
        <c:scaling>
          <c:orientation val="minMax"/>
        </c:scaling>
        <c:delete val="1"/>
        <c:axPos val="b"/>
        <c:numFmt formatCode="ge" sourceLinked="1"/>
        <c:majorTickMark val="none"/>
        <c:minorTickMark val="none"/>
        <c:tickLblPos val="none"/>
        <c:crossAx val="104482304"/>
        <c:crosses val="autoZero"/>
        <c:auto val="1"/>
        <c:lblOffset val="100"/>
        <c:baseTimeUnit val="years"/>
      </c:dateAx>
      <c:valAx>
        <c:axId val="10448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9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485.55</c:v>
                </c:pt>
                <c:pt idx="1">
                  <c:v>469.62</c:v>
                </c:pt>
                <c:pt idx="2">
                  <c:v>487.39</c:v>
                </c:pt>
                <c:pt idx="3">
                  <c:v>426.44</c:v>
                </c:pt>
                <c:pt idx="4">
                  <c:v>163.63999999999999</c:v>
                </c:pt>
              </c:numCache>
            </c:numRef>
          </c:val>
        </c:ser>
        <c:dLbls>
          <c:showLegendKey val="0"/>
          <c:showVal val="0"/>
          <c:showCatName val="0"/>
          <c:showSerName val="0"/>
          <c:showPercent val="0"/>
          <c:showBubbleSize val="0"/>
        </c:dLbls>
        <c:gapWidth val="150"/>
        <c:axId val="104500224"/>
        <c:axId val="10451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104500224"/>
        <c:axId val="104518784"/>
      </c:lineChart>
      <c:dateAx>
        <c:axId val="104500224"/>
        <c:scaling>
          <c:orientation val="minMax"/>
        </c:scaling>
        <c:delete val="1"/>
        <c:axPos val="b"/>
        <c:numFmt formatCode="ge" sourceLinked="1"/>
        <c:majorTickMark val="none"/>
        <c:minorTickMark val="none"/>
        <c:tickLblPos val="none"/>
        <c:crossAx val="104518784"/>
        <c:crosses val="autoZero"/>
        <c:auto val="1"/>
        <c:lblOffset val="100"/>
        <c:baseTimeUnit val="years"/>
      </c:dateAx>
      <c:valAx>
        <c:axId val="10451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0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86.92</c:v>
                </c:pt>
                <c:pt idx="1">
                  <c:v>87.66</c:v>
                </c:pt>
                <c:pt idx="2">
                  <c:v>70.400000000000006</c:v>
                </c:pt>
                <c:pt idx="3">
                  <c:v>64.81</c:v>
                </c:pt>
                <c:pt idx="4">
                  <c:v>64.739999999999995</c:v>
                </c:pt>
              </c:numCache>
            </c:numRef>
          </c:val>
        </c:ser>
        <c:dLbls>
          <c:showLegendKey val="0"/>
          <c:showVal val="0"/>
          <c:showCatName val="0"/>
          <c:showSerName val="0"/>
          <c:showPercent val="0"/>
          <c:showBubbleSize val="0"/>
        </c:dLbls>
        <c:gapWidth val="150"/>
        <c:axId val="104551552"/>
        <c:axId val="10455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104551552"/>
        <c:axId val="104553472"/>
      </c:lineChart>
      <c:dateAx>
        <c:axId val="104551552"/>
        <c:scaling>
          <c:orientation val="minMax"/>
        </c:scaling>
        <c:delete val="1"/>
        <c:axPos val="b"/>
        <c:numFmt formatCode="ge" sourceLinked="1"/>
        <c:majorTickMark val="none"/>
        <c:minorTickMark val="none"/>
        <c:tickLblPos val="none"/>
        <c:crossAx val="104553472"/>
        <c:crosses val="autoZero"/>
        <c:auto val="1"/>
        <c:lblOffset val="100"/>
        <c:baseTimeUnit val="years"/>
      </c:dateAx>
      <c:valAx>
        <c:axId val="10455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5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139.24</c:v>
                </c:pt>
                <c:pt idx="1">
                  <c:v>137.47999999999999</c:v>
                </c:pt>
                <c:pt idx="2">
                  <c:v>155.41</c:v>
                </c:pt>
                <c:pt idx="3">
                  <c:v>186.59</c:v>
                </c:pt>
                <c:pt idx="4">
                  <c:v>186.31</c:v>
                </c:pt>
              </c:numCache>
            </c:numRef>
          </c:val>
        </c:ser>
        <c:dLbls>
          <c:showLegendKey val="0"/>
          <c:showVal val="0"/>
          <c:showCatName val="0"/>
          <c:showSerName val="0"/>
          <c:showPercent val="0"/>
          <c:showBubbleSize val="0"/>
        </c:dLbls>
        <c:gapWidth val="150"/>
        <c:axId val="104570240"/>
        <c:axId val="10458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104570240"/>
        <c:axId val="104584704"/>
      </c:lineChart>
      <c:dateAx>
        <c:axId val="104570240"/>
        <c:scaling>
          <c:orientation val="minMax"/>
        </c:scaling>
        <c:delete val="1"/>
        <c:axPos val="b"/>
        <c:numFmt formatCode="ge" sourceLinked="1"/>
        <c:majorTickMark val="none"/>
        <c:minorTickMark val="none"/>
        <c:tickLblPos val="none"/>
        <c:crossAx val="104584704"/>
        <c:crosses val="autoZero"/>
        <c:auto val="1"/>
        <c:lblOffset val="100"/>
        <c:baseTimeUnit val="years"/>
      </c:dateAx>
      <c:valAx>
        <c:axId val="10458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7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三次市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K3</v>
      </c>
      <c r="X8" s="70"/>
      <c r="Y8" s="70"/>
      <c r="Z8" s="70"/>
      <c r="AA8" s="70"/>
      <c r="AB8" s="70"/>
      <c r="AC8" s="70"/>
      <c r="AD8" s="3"/>
      <c r="AE8" s="3"/>
      <c r="AF8" s="3"/>
      <c r="AG8" s="3"/>
      <c r="AH8" s="3"/>
      <c r="AI8" s="3"/>
      <c r="AJ8" s="3"/>
      <c r="AK8" s="3"/>
      <c r="AL8" s="64">
        <f>データ!R6</f>
        <v>54622</v>
      </c>
      <c r="AM8" s="64"/>
      <c r="AN8" s="64"/>
      <c r="AO8" s="64"/>
      <c r="AP8" s="64"/>
      <c r="AQ8" s="64"/>
      <c r="AR8" s="64"/>
      <c r="AS8" s="64"/>
      <c r="AT8" s="63">
        <f>データ!S6</f>
        <v>778.14</v>
      </c>
      <c r="AU8" s="63"/>
      <c r="AV8" s="63"/>
      <c r="AW8" s="63"/>
      <c r="AX8" s="63"/>
      <c r="AY8" s="63"/>
      <c r="AZ8" s="63"/>
      <c r="BA8" s="63"/>
      <c r="BB8" s="63">
        <f>データ!T6</f>
        <v>70.2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2.12</v>
      </c>
      <c r="Q10" s="63"/>
      <c r="R10" s="63"/>
      <c r="S10" s="63"/>
      <c r="T10" s="63"/>
      <c r="U10" s="63"/>
      <c r="V10" s="63"/>
      <c r="W10" s="63">
        <f>データ!P6</f>
        <v>100</v>
      </c>
      <c r="X10" s="63"/>
      <c r="Y10" s="63"/>
      <c r="Z10" s="63"/>
      <c r="AA10" s="63"/>
      <c r="AB10" s="63"/>
      <c r="AC10" s="63"/>
      <c r="AD10" s="64">
        <f>データ!Q6</f>
        <v>5292</v>
      </c>
      <c r="AE10" s="64"/>
      <c r="AF10" s="64"/>
      <c r="AG10" s="64"/>
      <c r="AH10" s="64"/>
      <c r="AI10" s="64"/>
      <c r="AJ10" s="64"/>
      <c r="AK10" s="2"/>
      <c r="AL10" s="64">
        <f>データ!U6</f>
        <v>1151</v>
      </c>
      <c r="AM10" s="64"/>
      <c r="AN10" s="64"/>
      <c r="AO10" s="64"/>
      <c r="AP10" s="64"/>
      <c r="AQ10" s="64"/>
      <c r="AR10" s="64"/>
      <c r="AS10" s="64"/>
      <c r="AT10" s="63">
        <f>データ!V6</f>
        <v>0.73</v>
      </c>
      <c r="AU10" s="63"/>
      <c r="AV10" s="63"/>
      <c r="AW10" s="63"/>
      <c r="AX10" s="63"/>
      <c r="AY10" s="63"/>
      <c r="AZ10" s="63"/>
      <c r="BA10" s="63"/>
      <c r="BB10" s="63">
        <f>データ!W6</f>
        <v>1576.71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342092</v>
      </c>
      <c r="D6" s="31">
        <f t="shared" si="3"/>
        <v>47</v>
      </c>
      <c r="E6" s="31">
        <f t="shared" si="3"/>
        <v>18</v>
      </c>
      <c r="F6" s="31">
        <f t="shared" si="3"/>
        <v>0</v>
      </c>
      <c r="G6" s="31">
        <f t="shared" si="3"/>
        <v>0</v>
      </c>
      <c r="H6" s="31" t="str">
        <f t="shared" si="3"/>
        <v>広島県　三次市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2.12</v>
      </c>
      <c r="P6" s="32">
        <f t="shared" si="3"/>
        <v>100</v>
      </c>
      <c r="Q6" s="32">
        <f t="shared" si="3"/>
        <v>5292</v>
      </c>
      <c r="R6" s="32">
        <f t="shared" si="3"/>
        <v>54622</v>
      </c>
      <c r="S6" s="32">
        <f t="shared" si="3"/>
        <v>778.14</v>
      </c>
      <c r="T6" s="32">
        <f t="shared" si="3"/>
        <v>70.2</v>
      </c>
      <c r="U6" s="32">
        <f t="shared" si="3"/>
        <v>1151</v>
      </c>
      <c r="V6" s="32">
        <f t="shared" si="3"/>
        <v>0.73</v>
      </c>
      <c r="W6" s="32">
        <f t="shared" si="3"/>
        <v>1576.71</v>
      </c>
      <c r="X6" s="33">
        <f>IF(X7="",NA(),X7)</f>
        <v>90.52</v>
      </c>
      <c r="Y6" s="33">
        <f t="shared" ref="Y6:AG6" si="4">IF(Y7="",NA(),Y7)</f>
        <v>89.5</v>
      </c>
      <c r="Z6" s="33">
        <f t="shared" si="4"/>
        <v>88.71</v>
      </c>
      <c r="AA6" s="33">
        <f t="shared" si="4"/>
        <v>89.9</v>
      </c>
      <c r="AB6" s="33">
        <f t="shared" si="4"/>
        <v>89.52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485.55</v>
      </c>
      <c r="BF6" s="33">
        <f t="shared" ref="BF6:BN6" si="7">IF(BF7="",NA(),BF7)</f>
        <v>469.62</v>
      </c>
      <c r="BG6" s="33">
        <f t="shared" si="7"/>
        <v>487.39</v>
      </c>
      <c r="BH6" s="33">
        <f t="shared" si="7"/>
        <v>426.44</v>
      </c>
      <c r="BI6" s="33">
        <f t="shared" si="7"/>
        <v>163.63999999999999</v>
      </c>
      <c r="BJ6" s="33">
        <f t="shared" si="7"/>
        <v>421.01</v>
      </c>
      <c r="BK6" s="33">
        <f t="shared" si="7"/>
        <v>430.64</v>
      </c>
      <c r="BL6" s="33">
        <f t="shared" si="7"/>
        <v>446.63</v>
      </c>
      <c r="BM6" s="33">
        <f t="shared" si="7"/>
        <v>416.91</v>
      </c>
      <c r="BN6" s="33">
        <f t="shared" si="7"/>
        <v>392.19</v>
      </c>
      <c r="BO6" s="32" t="str">
        <f>IF(BO7="","",IF(BO7="-","【-】","【"&amp;SUBSTITUTE(TEXT(BO7,"#,##0.00"),"-","△")&amp;"】"))</f>
        <v>【345.93】</v>
      </c>
      <c r="BP6" s="33">
        <f>IF(BP7="",NA(),BP7)</f>
        <v>86.92</v>
      </c>
      <c r="BQ6" s="33">
        <f t="shared" ref="BQ6:BY6" si="8">IF(BQ7="",NA(),BQ7)</f>
        <v>87.66</v>
      </c>
      <c r="BR6" s="33">
        <f t="shared" si="8"/>
        <v>70.400000000000006</v>
      </c>
      <c r="BS6" s="33">
        <f t="shared" si="8"/>
        <v>64.81</v>
      </c>
      <c r="BT6" s="33">
        <f t="shared" si="8"/>
        <v>64.739999999999995</v>
      </c>
      <c r="BU6" s="33">
        <f t="shared" si="8"/>
        <v>58.98</v>
      </c>
      <c r="BV6" s="33">
        <f t="shared" si="8"/>
        <v>58.78</v>
      </c>
      <c r="BW6" s="33">
        <f t="shared" si="8"/>
        <v>58.53</v>
      </c>
      <c r="BX6" s="33">
        <f t="shared" si="8"/>
        <v>57.93</v>
      </c>
      <c r="BY6" s="33">
        <f t="shared" si="8"/>
        <v>57.03</v>
      </c>
      <c r="BZ6" s="32" t="str">
        <f>IF(BZ7="","",IF(BZ7="-","【-】","【"&amp;SUBSTITUTE(TEXT(BZ7,"#,##0.00"),"-","△")&amp;"】"))</f>
        <v>【59.44】</v>
      </c>
      <c r="CA6" s="33">
        <f>IF(CA7="",NA(),CA7)</f>
        <v>139.24</v>
      </c>
      <c r="CB6" s="33">
        <f t="shared" ref="CB6:CJ6" si="9">IF(CB7="",NA(),CB7)</f>
        <v>137.47999999999999</v>
      </c>
      <c r="CC6" s="33">
        <f t="shared" si="9"/>
        <v>155.41</v>
      </c>
      <c r="CD6" s="33">
        <f t="shared" si="9"/>
        <v>186.59</v>
      </c>
      <c r="CE6" s="33">
        <f t="shared" si="9"/>
        <v>186.31</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100</v>
      </c>
      <c r="CM6" s="33">
        <f t="shared" ref="CM6:CU6" si="10">IF(CM7="",NA(),CM7)</f>
        <v>100</v>
      </c>
      <c r="CN6" s="33">
        <f t="shared" si="10"/>
        <v>100</v>
      </c>
      <c r="CO6" s="33">
        <f t="shared" si="10"/>
        <v>100</v>
      </c>
      <c r="CP6" s="33">
        <f t="shared" si="10"/>
        <v>100</v>
      </c>
      <c r="CQ6" s="33">
        <f t="shared" si="10"/>
        <v>60.03</v>
      </c>
      <c r="CR6" s="33">
        <f t="shared" si="10"/>
        <v>61.93</v>
      </c>
      <c r="CS6" s="33">
        <f t="shared" si="10"/>
        <v>58.06</v>
      </c>
      <c r="CT6" s="33">
        <f t="shared" si="10"/>
        <v>59.08</v>
      </c>
      <c r="CU6" s="33">
        <f t="shared" si="10"/>
        <v>58.25</v>
      </c>
      <c r="CV6" s="32" t="str">
        <f>IF(CV7="","",IF(CV7="-","【-】","【"&amp;SUBSTITUTE(TEXT(CV7,"#,##0.00"),"-","△")&amp;"】"))</f>
        <v>【58.84】</v>
      </c>
      <c r="CW6" s="33">
        <f>IF(CW7="",NA(),CW7)</f>
        <v>100</v>
      </c>
      <c r="CX6" s="33">
        <f t="shared" ref="CX6:DF6" si="11">IF(CX7="",NA(),CX7)</f>
        <v>100</v>
      </c>
      <c r="CY6" s="33">
        <f t="shared" si="11"/>
        <v>100</v>
      </c>
      <c r="CZ6" s="33">
        <f t="shared" si="11"/>
        <v>100</v>
      </c>
      <c r="DA6" s="33">
        <f t="shared" si="11"/>
        <v>96.35</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342092</v>
      </c>
      <c r="D7" s="35">
        <v>47</v>
      </c>
      <c r="E7" s="35">
        <v>18</v>
      </c>
      <c r="F7" s="35">
        <v>0</v>
      </c>
      <c r="G7" s="35">
        <v>0</v>
      </c>
      <c r="H7" s="35" t="s">
        <v>96</v>
      </c>
      <c r="I7" s="35" t="s">
        <v>97</v>
      </c>
      <c r="J7" s="35" t="s">
        <v>98</v>
      </c>
      <c r="K7" s="35" t="s">
        <v>99</v>
      </c>
      <c r="L7" s="35" t="s">
        <v>100</v>
      </c>
      <c r="M7" s="36" t="s">
        <v>101</v>
      </c>
      <c r="N7" s="36" t="s">
        <v>102</v>
      </c>
      <c r="O7" s="36">
        <v>2.12</v>
      </c>
      <c r="P7" s="36">
        <v>100</v>
      </c>
      <c r="Q7" s="36">
        <v>5292</v>
      </c>
      <c r="R7" s="36">
        <v>54622</v>
      </c>
      <c r="S7" s="36">
        <v>778.14</v>
      </c>
      <c r="T7" s="36">
        <v>70.2</v>
      </c>
      <c r="U7" s="36">
        <v>1151</v>
      </c>
      <c r="V7" s="36">
        <v>0.73</v>
      </c>
      <c r="W7" s="36">
        <v>1576.71</v>
      </c>
      <c r="X7" s="36">
        <v>90.52</v>
      </c>
      <c r="Y7" s="36">
        <v>89.5</v>
      </c>
      <c r="Z7" s="36">
        <v>88.71</v>
      </c>
      <c r="AA7" s="36">
        <v>89.9</v>
      </c>
      <c r="AB7" s="36">
        <v>89.52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485.55</v>
      </c>
      <c r="BF7" s="36">
        <v>469.62</v>
      </c>
      <c r="BG7" s="36">
        <v>487.39</v>
      </c>
      <c r="BH7" s="36">
        <v>426.44</v>
      </c>
      <c r="BI7" s="36">
        <v>163.63999999999999</v>
      </c>
      <c r="BJ7" s="36">
        <v>421.01</v>
      </c>
      <c r="BK7" s="36">
        <v>430.64</v>
      </c>
      <c r="BL7" s="36">
        <v>446.63</v>
      </c>
      <c r="BM7" s="36">
        <v>416.91</v>
      </c>
      <c r="BN7" s="36">
        <v>392.19</v>
      </c>
      <c r="BO7" s="36">
        <v>345.93</v>
      </c>
      <c r="BP7" s="36">
        <v>86.92</v>
      </c>
      <c r="BQ7" s="36">
        <v>87.66</v>
      </c>
      <c r="BR7" s="36">
        <v>70.400000000000006</v>
      </c>
      <c r="BS7" s="36">
        <v>64.81</v>
      </c>
      <c r="BT7" s="36">
        <v>64.739999999999995</v>
      </c>
      <c r="BU7" s="36">
        <v>58.98</v>
      </c>
      <c r="BV7" s="36">
        <v>58.78</v>
      </c>
      <c r="BW7" s="36">
        <v>58.53</v>
      </c>
      <c r="BX7" s="36">
        <v>57.93</v>
      </c>
      <c r="BY7" s="36">
        <v>57.03</v>
      </c>
      <c r="BZ7" s="36">
        <v>59.44</v>
      </c>
      <c r="CA7" s="36">
        <v>139.24</v>
      </c>
      <c r="CB7" s="36">
        <v>137.47999999999999</v>
      </c>
      <c r="CC7" s="36">
        <v>155.41</v>
      </c>
      <c r="CD7" s="36">
        <v>186.59</v>
      </c>
      <c r="CE7" s="36">
        <v>186.31</v>
      </c>
      <c r="CF7" s="36">
        <v>253.84</v>
      </c>
      <c r="CG7" s="36">
        <v>257.02999999999997</v>
      </c>
      <c r="CH7" s="36">
        <v>266.57</v>
      </c>
      <c r="CI7" s="36">
        <v>276.93</v>
      </c>
      <c r="CJ7" s="36">
        <v>283.73</v>
      </c>
      <c r="CK7" s="36">
        <v>272.79000000000002</v>
      </c>
      <c r="CL7" s="36">
        <v>100</v>
      </c>
      <c r="CM7" s="36">
        <v>100</v>
      </c>
      <c r="CN7" s="36">
        <v>100</v>
      </c>
      <c r="CO7" s="36">
        <v>100</v>
      </c>
      <c r="CP7" s="36">
        <v>100</v>
      </c>
      <c r="CQ7" s="36">
        <v>60.03</v>
      </c>
      <c r="CR7" s="36">
        <v>61.93</v>
      </c>
      <c r="CS7" s="36">
        <v>58.06</v>
      </c>
      <c r="CT7" s="36">
        <v>59.08</v>
      </c>
      <c r="CU7" s="36">
        <v>58.25</v>
      </c>
      <c r="CV7" s="36">
        <v>58.84</v>
      </c>
      <c r="CW7" s="36">
        <v>100</v>
      </c>
      <c r="CX7" s="36">
        <v>100</v>
      </c>
      <c r="CY7" s="36">
        <v>100</v>
      </c>
      <c r="CZ7" s="36">
        <v>100</v>
      </c>
      <c r="DA7" s="36">
        <v>96.35</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2017-02-16T01:04:19Z</cp:lastPrinted>
  <dcterms:created xsi:type="dcterms:W3CDTF">2017-02-08T03:23:57Z</dcterms:created>
  <dcterms:modified xsi:type="dcterms:W3CDTF">2017-02-16T07:16:39Z</dcterms:modified>
  <cp:category/>
</cp:coreProperties>
</file>