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Q6" i="5"/>
  <c r="AI8" i="4" s="1"/>
  <c r="P6" i="5"/>
  <c r="Z10" i="4" s="1"/>
  <c r="O6" i="5"/>
  <c r="N6" i="5"/>
  <c r="J10" i="4" s="1"/>
  <c r="M6" i="5"/>
  <c r="L6" i="5"/>
  <c r="Z8" i="4" s="1"/>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R10" i="4"/>
  <c r="B10" i="4"/>
  <c r="AY8" i="4"/>
  <c r="AQ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<sst xmlns="http://schemas.openxmlformats.org/spreadsheetml/2006/main" count="217" uniqueCount="107">
  <si>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</si>
  <si>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</si>
  <si>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</si>
  <si>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</si>
  <si>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</si>
  <si>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</si>
  <si>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</si>
  <si>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</si>
  <si>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</si>
  <si>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</si>
  <si>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</si>
  <si>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</si>
  <si>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</si>
  <si>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</si>
  <si>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</si>
  <si>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</si>
  <si>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</si>
  <si>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</si>
  <si>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</si>
  <si>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</si>
  <si>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</si>
  <si>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</si>
  <si>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</si>
  <si>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</si>
  <si>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</si>
  <si>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</si>
  <si>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</si>
  <si>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</si>
  <si>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</si>
  <si>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</si>
  <si>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</si>
  <si>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</si>
  <si>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</si>
  <si>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</si>
  <si>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</si>
  <si>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</si>
  <si>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</si>
  <si>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</si>
  <si>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</si>
  <si>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</si>
  <si>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</si>
  <si>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</si>
  <si>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</si>
  <si>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</si>
  <si>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</si>
  <si>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</si>
  <si>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</si>
  <si>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</si>
  <si>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</si>
  <si>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</si>
  <si>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</si>
  <si>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</si>
  <si>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</si>
  <si>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</si>
  <si>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</si>
  <si>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</si>
  <si>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</si>
  <si>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</si>
  <si>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</si>
  <si>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</si>
  <si>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</si>
  <si>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</si>
  <si>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</si>
  <si>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</si>
  <si>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</si>
  <si>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</si>
  <si>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</si>
  <si>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</si>
  <si>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</si>
  <si>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</si>
  <si>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</si>
  <si>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</si>
  <si>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</si>
  <si>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</si>
  <si>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</si>
  <si>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</si>
  <si>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</si>
  <si>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</si>
  <si>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</si>
  <si>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</si>
  <si>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</si>
  <si>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</si>
  <si>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</si>
  <si>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</si>
  <si>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</si>
  <si>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</si>
  <si>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</si>
  <si>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</si>
  <si>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</si>
  <si>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</si>
  <si>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</si>
  <si>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</si>
  <si>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</si>
  <si>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庄原市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</si>
  <si>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</si>
  <si>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</si>
  <si>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</si>
  <si>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</si>
  <si>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</si>
  <si>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</si>
  <si>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</si>
  <si>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</si>
  <si>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</si>
  <si>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</si>
  <si>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①経常収支比率は100％を超えており黒字経営を続けているが、類似団体の平均と比較すると経常収益が少ない傾向にあるため、一層の事業の効率化運営に努めていくものとする。
②累積欠損金や不良債権は発生していない。
③H26年度の地方公営企業会計制度の改正を受けて流動比率は大きく減少したものの、平成27年度末においても類似団体平均値の104％となっており、短期的な債務返済能力は十分にあると見込まれる。
④給水収益と比較した企業債残高の割合は類似団体平均値の152％となっており、投資規模に見合った給水収益を得ることが出来ていない状況にある。
⑤料金回収率は100％を下回っており、給水収益だけでは給水に係る費用をまかなえておらず、一般会計からの繰入金等によって収入不足を補填している。
⑦施設利用率は類似団体平均の103％となっており、施設の規模は比較的適正であることが推測することができる。
⑧有収率は類似団体平均の104％となっているものの、昨年度と比較すると若干悪化しているため、管路更新を適切に進めていく。</t>
    <rPh sb="146" eb="148">
      <t>ヘイセイ</t>
    </rPh>
    <rPh sb="150" eb="152">
      <t>ネンド</t>
    </rPh>
    <rPh sb="152" eb="153">
      <t>マツ</t>
    </rPh>
    <phoneticPr fontId="4"/>
  </si>
  <si>
    <t>①有形固定資産減価償却率が昨年度から1.07％増加したものの、増加率はわずかであり、施設の老朽化に合わせて更新を行っていることがわかる。
②平成27年度末の管路経年化率は1.85％であり、類似団体平均値9.71％と比較するとわずかではあるものの、法定耐用年数を超過した管路が発生した。本市水道事業は、法定耐用年数の1.5倍を経過する前に更新することを施設更新方針としている。そのため、今後も法定耐用年数を超過した管路は発生するが、施設の長寿命化も含めた計画的な更新を行っていく。
③管路更新率は類似団体平均値の183％となっており、類似団体と比較すると適切な管路更新ができている。</t>
    <rPh sb="31" eb="33">
      <t>ゾウカ</t>
    </rPh>
    <rPh sb="33" eb="34">
      <t>リツ</t>
    </rPh>
    <rPh sb="42" eb="44">
      <t>シセツ</t>
    </rPh>
    <rPh sb="45" eb="48">
      <t>ロウキュウカ</t>
    </rPh>
    <rPh sb="49" eb="50">
      <t>ア</t>
    </rPh>
    <rPh sb="53" eb="55">
      <t>コウシン</t>
    </rPh>
    <rPh sb="56" eb="57">
      <t>オコナ</t>
    </rPh>
    <rPh sb="101" eb="102">
      <t>チ</t>
    </rPh>
    <rPh sb="131" eb="133">
      <t>チョウカ</t>
    </rPh>
    <rPh sb="135" eb="137">
      <t>カンロ</t>
    </rPh>
    <rPh sb="138" eb="140">
      <t>ハッセイ</t>
    </rPh>
    <rPh sb="143" eb="145">
      <t>ホンシ</t>
    </rPh>
    <rPh sb="145" eb="147">
      <t>スイドウ</t>
    </rPh>
    <rPh sb="147" eb="149">
      <t>ジギョウ</t>
    </rPh>
    <rPh sb="151" eb="153">
      <t>ホウテイ</t>
    </rPh>
    <rPh sb="153" eb="155">
      <t>タイヨウ</t>
    </rPh>
    <rPh sb="155" eb="157">
      <t>ネンスウ</t>
    </rPh>
    <rPh sb="161" eb="162">
      <t>バイ</t>
    </rPh>
    <rPh sb="163" eb="165">
      <t>ケイカ</t>
    </rPh>
    <rPh sb="167" eb="168">
      <t>マエ</t>
    </rPh>
    <rPh sb="169" eb="171">
      <t>コウシン</t>
    </rPh>
    <rPh sb="176" eb="178">
      <t>シセツ</t>
    </rPh>
    <rPh sb="178" eb="180">
      <t>コウシン</t>
    </rPh>
    <rPh sb="180" eb="182">
      <t>ホウシン</t>
    </rPh>
    <rPh sb="193" eb="195">
      <t>コンゴ</t>
    </rPh>
    <rPh sb="196" eb="198">
      <t>ホウテイ</t>
    </rPh>
    <rPh sb="198" eb="200">
      <t>タイヨウ</t>
    </rPh>
    <rPh sb="200" eb="202">
      <t>ネンスウ</t>
    </rPh>
    <rPh sb="203" eb="205">
      <t>チョウカ</t>
    </rPh>
    <rPh sb="207" eb="209">
      <t>カンロ</t>
    </rPh>
    <rPh sb="210" eb="212">
      <t>ハッセイ</t>
    </rPh>
    <rPh sb="216" eb="218">
      <t>シセツ</t>
    </rPh>
    <rPh sb="219" eb="220">
      <t>チョウ</t>
    </rPh>
    <rPh sb="220" eb="223">
      <t>ジュミョウカ</t>
    </rPh>
    <rPh sb="224" eb="225">
      <t>フク</t>
    </rPh>
    <rPh sb="227" eb="230">
      <t>ケイカクテキ</t>
    </rPh>
    <rPh sb="231" eb="233">
      <t>コウシン</t>
    </rPh>
    <rPh sb="234" eb="235">
      <t>オコナ</t>
    </rPh>
    <rPh sb="268" eb="270">
      <t>ルイジ</t>
    </rPh>
    <rPh sb="270" eb="272">
      <t>ダンタイ</t>
    </rPh>
    <rPh sb="273" eb="275">
      <t>ヒカク</t>
    </rPh>
    <rPh sb="278" eb="280">
      <t>テキセツ</t>
    </rPh>
    <phoneticPr fontId="4"/>
  </si>
  <si>
    <t>　本市水道事業は黒字経営を継続しているものの、一般会計からの繰入金によって経費の一部をまかなっている状況に変更は無い。H28年度末の簡易水道事業との経営統合後には、給水に係る費用が増大し、施設更新や修繕等に係る費用によって内部留保金の取崩しが加速していくものと予想される。
　上水道、簡易水道ともに水道施設の更新時期を迎えており、重要施設の耐震化やダウンサイジングの実施も含めた、効果的な施設更新を進めていく必要がある。
　今後も健全な経営を続ける為に、水道料金改定や一般会計繰入金の見直しなど、経営改善に向けたより一層の取組みを検討していく。</t>
    <rPh sb="23" eb="25">
      <t>イッパン</t>
    </rPh>
    <rPh sb="25" eb="27">
      <t>カイケイ</t>
    </rPh>
    <rPh sb="30" eb="32">
      <t>クリイレ</t>
    </rPh>
    <rPh sb="32" eb="33">
      <t>キン</t>
    </rPh>
    <rPh sb="37" eb="39">
      <t>ケイヒ</t>
    </rPh>
    <rPh sb="40" eb="42">
      <t>イチブ</t>
    </rPh>
    <rPh sb="50" eb="52">
      <t>ジョウキョウ</t>
    </rPh>
    <rPh sb="53" eb="55">
      <t>ヘンコウ</t>
    </rPh>
    <rPh sb="56" eb="57">
      <t>ナ</t>
    </rPh>
    <rPh sb="78" eb="79">
      <t>ゴ</t>
    </rPh>
    <rPh sb="94" eb="96">
      <t>シセツ</t>
    </rPh>
    <rPh sb="96" eb="98">
      <t>コウシン</t>
    </rPh>
    <rPh sb="99" eb="101">
      <t>シュウゼン</t>
    </rPh>
    <rPh sb="101" eb="102">
      <t>トウ</t>
    </rPh>
    <rPh sb="103" eb="104">
      <t>カカ</t>
    </rPh>
    <rPh sb="105" eb="107">
      <t>ヒヨウ</t>
    </rPh>
    <rPh sb="111" eb="113">
      <t>ナイブ</t>
    </rPh>
    <rPh sb="113" eb="116">
      <t>リュウホキン</t>
    </rPh>
    <rPh sb="117" eb="119">
      <t>トリクズ</t>
    </rPh>
    <rPh sb="121" eb="123">
      <t>カソク</t>
    </rPh>
    <rPh sb="130" eb="132">
      <t>ヨソウ</t>
    </rPh>
    <rPh sb="138" eb="140">
      <t>ジョウスイ</t>
    </rPh>
    <rPh sb="140" eb="141">
      <t>ドウ</t>
    </rPh>
    <rPh sb="142" eb="144">
      <t>カンイ</t>
    </rPh>
    <rPh sb="144" eb="146">
      <t>スイドウ</t>
    </rPh>
    <rPh sb="149" eb="151">
      <t>スイドウ</t>
    </rPh>
    <rPh sb="151" eb="153">
      <t>シセツ</t>
    </rPh>
    <rPh sb="154" eb="156">
      <t>コウシン</t>
    </rPh>
    <rPh sb="156" eb="158">
      <t>ジキ</t>
    </rPh>
    <rPh sb="159" eb="160">
      <t>ムカ</t>
    </rPh>
    <rPh sb="165" eb="167">
      <t>ジュウヨウ</t>
    </rPh>
    <rPh sb="167" eb="169">
      <t>シセツ</t>
    </rPh>
    <rPh sb="170" eb="173">
      <t>タイシンカ</t>
    </rPh>
    <rPh sb="183" eb="185">
      <t>ジッシ</t>
    </rPh>
    <rPh sb="186" eb="187">
      <t>フク</t>
    </rPh>
    <rPh sb="190" eb="193">
      <t>コウカテキ</t>
    </rPh>
    <rPh sb="258" eb="260">
      <t>イッソウ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</si>
</sst>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0.51</c:v>
                </c:pt>
                <c:pt idx="1">
                  <c:v>0.24</c:v>
                </c:pt>
                <c:pt idx="2">
                  <c:v>0.77</c:v>
                </c:pt>
                <c:pt idx="3">
                  <c:v>1.03</c:v>
                </c:pt>
                <c:pt idx="4">
                  <c:v>1.81</c:v>
                </c:pt>
              </c:numCache>
            </c:numRef>
          </c:val>
        </c:ser>
        <c:dLbls>
          <c:showLegendKey val="0"/>
          <c:showVal val="0"/>
          <c:showCatName val="0"/>
          <c:showSerName val="0"/>
          <c:showPercent val="0"/>
          <c:showBubbleSize val="0"/>
        </c:dLbls>
        <c:gapWidth val="150"/>
        <c:axId val="93735552"/>
        <c:axId val="9379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93735552"/>
        <c:axId val="93790976"/>
      </c:lineChart>
      <c:dateAx>
        <c:axId val="93735552"/>
        <c:scaling>
          <c:orientation val="minMax"/>
        </c:scaling>
        <c:delete val="1"/>
        <c:axPos val="b"/>
        <c:numFmt formatCode="ge" sourceLinked="1"/>
        <c:majorTickMark val="none"/>
        <c:minorTickMark val="none"/>
        <c:tickLblPos val="none"/>
        <c:crossAx val="93790976"/>
        <c:crosses val="autoZero"/>
        <c:auto val="1"/>
        <c:lblOffset val="100"/>
        <c:baseTimeUnit val="years"/>
      </c:dateAx>
      <c:valAx>
        <c:axId val="9379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3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59.07</c:v>
                </c:pt>
                <c:pt idx="1">
                  <c:v>58.71</c:v>
                </c:pt>
                <c:pt idx="2">
                  <c:v>55.95</c:v>
                </c:pt>
                <c:pt idx="3">
                  <c:v>55.47</c:v>
                </c:pt>
                <c:pt idx="4">
                  <c:v>56.37</c:v>
                </c:pt>
              </c:numCache>
            </c:numRef>
          </c:val>
        </c:ser>
        <c:dLbls>
          <c:showLegendKey val="0"/>
          <c:showVal val="0"/>
          <c:showCatName val="0"/>
          <c:showSerName val="0"/>
          <c:showPercent val="0"/>
          <c:showBubbleSize val="0"/>
        </c:dLbls>
        <c:gapWidth val="150"/>
        <c:axId val="96996736"/>
        <c:axId val="9701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96996736"/>
        <c:axId val="97019392"/>
      </c:lineChart>
      <c:dateAx>
        <c:axId val="96996736"/>
        <c:scaling>
          <c:orientation val="minMax"/>
        </c:scaling>
        <c:delete val="1"/>
        <c:axPos val="b"/>
        <c:numFmt formatCode="ge" sourceLinked="1"/>
        <c:majorTickMark val="none"/>
        <c:minorTickMark val="none"/>
        <c:tickLblPos val="none"/>
        <c:crossAx val="97019392"/>
        <c:crosses val="autoZero"/>
        <c:auto val="1"/>
        <c:lblOffset val="100"/>
        <c:baseTimeUnit val="years"/>
      </c:dateAx>
      <c:valAx>
        <c:axId val="9701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9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87.87</c:v>
                </c:pt>
                <c:pt idx="1">
                  <c:v>87.81</c:v>
                </c:pt>
                <c:pt idx="2">
                  <c:v>88.21</c:v>
                </c:pt>
                <c:pt idx="3">
                  <c:v>87.68</c:v>
                </c:pt>
                <c:pt idx="4">
                  <c:v>86.23</c:v>
                </c:pt>
              </c:numCache>
            </c:numRef>
          </c:val>
        </c:ser>
        <c:dLbls>
          <c:showLegendKey val="0"/>
          <c:showVal val="0"/>
          <c:showCatName val="0"/>
          <c:showSerName val="0"/>
          <c:showPercent val="0"/>
          <c:showBubbleSize val="0"/>
        </c:dLbls>
        <c:gapWidth val="150"/>
        <c:axId val="97041024"/>
        <c:axId val="9706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97041024"/>
        <c:axId val="97063680"/>
      </c:lineChart>
      <c:dateAx>
        <c:axId val="97041024"/>
        <c:scaling>
          <c:orientation val="minMax"/>
        </c:scaling>
        <c:delete val="1"/>
        <c:axPos val="b"/>
        <c:numFmt formatCode="ge" sourceLinked="1"/>
        <c:majorTickMark val="none"/>
        <c:minorTickMark val="none"/>
        <c:tickLblPos val="none"/>
        <c:crossAx val="97063680"/>
        <c:crosses val="autoZero"/>
        <c:auto val="1"/>
        <c:lblOffset val="100"/>
        <c:baseTimeUnit val="years"/>
      </c:dateAx>
      <c:valAx>
        <c:axId val="9706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4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108.2</c:v>
                </c:pt>
                <c:pt idx="1">
                  <c:v>105.96</c:v>
                </c:pt>
                <c:pt idx="2">
                  <c:v>100.29</c:v>
                </c:pt>
                <c:pt idx="3">
                  <c:v>108.81</c:v>
                </c:pt>
                <c:pt idx="4">
                  <c:v>105.74</c:v>
                </c:pt>
              </c:numCache>
            </c:numRef>
          </c:val>
        </c:ser>
        <c:dLbls>
          <c:showLegendKey val="0"/>
          <c:showVal val="0"/>
          <c:showCatName val="0"/>
          <c:showSerName val="0"/>
          <c:showPercent val="0"/>
          <c:showBubbleSize val="0"/>
        </c:dLbls>
        <c:gapWidth val="150"/>
        <c:axId val="93821184"/>
        <c:axId val="9382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93821184"/>
        <c:axId val="93827456"/>
      </c:lineChart>
      <c:dateAx>
        <c:axId val="93821184"/>
        <c:scaling>
          <c:orientation val="minMax"/>
        </c:scaling>
        <c:delete val="1"/>
        <c:axPos val="b"/>
        <c:numFmt formatCode="ge" sourceLinked="1"/>
        <c:majorTickMark val="none"/>
        <c:minorTickMark val="none"/>
        <c:tickLblPos val="none"/>
        <c:crossAx val="93827456"/>
        <c:crosses val="autoZero"/>
        <c:auto val="1"/>
        <c:lblOffset val="100"/>
        <c:baseTimeUnit val="years"/>
      </c:dateAx>
      <c:valAx>
        <c:axId val="93827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82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28.12</c:v>
                </c:pt>
                <c:pt idx="1">
                  <c:v>29.38</c:v>
                </c:pt>
                <c:pt idx="2">
                  <c:v>30.17</c:v>
                </c:pt>
                <c:pt idx="3">
                  <c:v>45.62</c:v>
                </c:pt>
                <c:pt idx="4">
                  <c:v>46.69</c:v>
                </c:pt>
              </c:numCache>
            </c:numRef>
          </c:val>
        </c:ser>
        <c:dLbls>
          <c:showLegendKey val="0"/>
          <c:showVal val="0"/>
          <c:showCatName val="0"/>
          <c:showSerName val="0"/>
          <c:showPercent val="0"/>
          <c:showBubbleSize val="0"/>
        </c:dLbls>
        <c:gapWidth val="150"/>
        <c:axId val="95561600"/>
        <c:axId val="9556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95561600"/>
        <c:axId val="95567872"/>
      </c:lineChart>
      <c:dateAx>
        <c:axId val="95561600"/>
        <c:scaling>
          <c:orientation val="minMax"/>
        </c:scaling>
        <c:delete val="1"/>
        <c:axPos val="b"/>
        <c:numFmt formatCode="ge" sourceLinked="1"/>
        <c:majorTickMark val="none"/>
        <c:minorTickMark val="none"/>
        <c:tickLblPos val="none"/>
        <c:crossAx val="95567872"/>
        <c:crosses val="autoZero"/>
        <c:auto val="1"/>
        <c:lblOffset val="100"/>
        <c:baseTimeUnit val="years"/>
      </c:dateAx>
      <c:valAx>
        <c:axId val="9556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6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formatCode="#,##0.00;&quot;△&quot;#,##0.00;&quot;-&quot;">
                  <c:v>1.85</c:v>
                </c:pt>
              </c:numCache>
            </c:numRef>
          </c:val>
        </c:ser>
        <c:dLbls>
          <c:showLegendKey val="0"/>
          <c:showVal val="0"/>
          <c:showCatName val="0"/>
          <c:showSerName val="0"/>
          <c:showPercent val="0"/>
          <c:showBubbleSize val="0"/>
        </c:dLbls>
        <c:gapWidth val="150"/>
        <c:axId val="96667136"/>
        <c:axId val="9666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96667136"/>
        <c:axId val="96669056"/>
      </c:lineChart>
      <c:dateAx>
        <c:axId val="96667136"/>
        <c:scaling>
          <c:orientation val="minMax"/>
        </c:scaling>
        <c:delete val="1"/>
        <c:axPos val="b"/>
        <c:numFmt formatCode="ge" sourceLinked="1"/>
        <c:majorTickMark val="none"/>
        <c:minorTickMark val="none"/>
        <c:tickLblPos val="none"/>
        <c:crossAx val="96669056"/>
        <c:crosses val="autoZero"/>
        <c:auto val="1"/>
        <c:lblOffset val="100"/>
        <c:baseTimeUnit val="years"/>
      </c:dateAx>
      <c:valAx>
        <c:axId val="9666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6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691712"/>
        <c:axId val="9669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96691712"/>
        <c:axId val="96693632"/>
      </c:lineChart>
      <c:dateAx>
        <c:axId val="96691712"/>
        <c:scaling>
          <c:orientation val="minMax"/>
        </c:scaling>
        <c:delete val="1"/>
        <c:axPos val="b"/>
        <c:numFmt formatCode="ge" sourceLinked="1"/>
        <c:majorTickMark val="none"/>
        <c:minorTickMark val="none"/>
        <c:tickLblPos val="none"/>
        <c:crossAx val="96693632"/>
        <c:crosses val="autoZero"/>
        <c:auto val="1"/>
        <c:lblOffset val="100"/>
        <c:baseTimeUnit val="years"/>
      </c:dateAx>
      <c:valAx>
        <c:axId val="96693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69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2545.37</c:v>
                </c:pt>
                <c:pt idx="1">
                  <c:v>2796.55</c:v>
                </c:pt>
                <c:pt idx="2">
                  <c:v>2804.69</c:v>
                </c:pt>
                <c:pt idx="3">
                  <c:v>401.34</c:v>
                </c:pt>
                <c:pt idx="4">
                  <c:v>405.81</c:v>
                </c:pt>
              </c:numCache>
            </c:numRef>
          </c:val>
        </c:ser>
        <c:dLbls>
          <c:showLegendKey val="0"/>
          <c:showVal val="0"/>
          <c:showCatName val="0"/>
          <c:showSerName val="0"/>
          <c:showPercent val="0"/>
          <c:showBubbleSize val="0"/>
        </c:dLbls>
        <c:gapWidth val="150"/>
        <c:axId val="96799744"/>
        <c:axId val="9681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96799744"/>
        <c:axId val="96810112"/>
      </c:lineChart>
      <c:dateAx>
        <c:axId val="96799744"/>
        <c:scaling>
          <c:orientation val="minMax"/>
        </c:scaling>
        <c:delete val="1"/>
        <c:axPos val="b"/>
        <c:numFmt formatCode="ge" sourceLinked="1"/>
        <c:majorTickMark val="none"/>
        <c:minorTickMark val="none"/>
        <c:tickLblPos val="none"/>
        <c:crossAx val="96810112"/>
        <c:crosses val="autoZero"/>
        <c:auto val="1"/>
        <c:lblOffset val="100"/>
        <c:baseTimeUnit val="years"/>
      </c:dateAx>
      <c:valAx>
        <c:axId val="96810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79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679.95</c:v>
                </c:pt>
                <c:pt idx="1">
                  <c:v>649.83000000000004</c:v>
                </c:pt>
                <c:pt idx="2">
                  <c:v>657.18</c:v>
                </c:pt>
                <c:pt idx="3">
                  <c:v>632.9</c:v>
                </c:pt>
                <c:pt idx="4">
                  <c:v>591.16</c:v>
                </c:pt>
              </c:numCache>
            </c:numRef>
          </c:val>
        </c:ser>
        <c:dLbls>
          <c:showLegendKey val="0"/>
          <c:showVal val="0"/>
          <c:showCatName val="0"/>
          <c:showSerName val="0"/>
          <c:showPercent val="0"/>
          <c:showBubbleSize val="0"/>
        </c:dLbls>
        <c:gapWidth val="150"/>
        <c:axId val="96828032"/>
        <c:axId val="9685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96828032"/>
        <c:axId val="96854784"/>
      </c:lineChart>
      <c:dateAx>
        <c:axId val="96828032"/>
        <c:scaling>
          <c:orientation val="minMax"/>
        </c:scaling>
        <c:delete val="1"/>
        <c:axPos val="b"/>
        <c:numFmt formatCode="ge" sourceLinked="1"/>
        <c:majorTickMark val="none"/>
        <c:minorTickMark val="none"/>
        <c:tickLblPos val="none"/>
        <c:crossAx val="96854784"/>
        <c:crosses val="autoZero"/>
        <c:auto val="1"/>
        <c:lblOffset val="100"/>
        <c:baseTimeUnit val="years"/>
      </c:dateAx>
      <c:valAx>
        <c:axId val="96854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82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92.48</c:v>
                </c:pt>
                <c:pt idx="1">
                  <c:v>90.77</c:v>
                </c:pt>
                <c:pt idx="2">
                  <c:v>83.71</c:v>
                </c:pt>
                <c:pt idx="3">
                  <c:v>93.77</c:v>
                </c:pt>
                <c:pt idx="4">
                  <c:v>90.6</c:v>
                </c:pt>
              </c:numCache>
            </c:numRef>
          </c:val>
        </c:ser>
        <c:dLbls>
          <c:showLegendKey val="0"/>
          <c:showVal val="0"/>
          <c:showCatName val="0"/>
          <c:showSerName val="0"/>
          <c:showPercent val="0"/>
          <c:showBubbleSize val="0"/>
        </c:dLbls>
        <c:gapWidth val="150"/>
        <c:axId val="96887552"/>
        <c:axId val="9688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96887552"/>
        <c:axId val="96889472"/>
      </c:lineChart>
      <c:dateAx>
        <c:axId val="96887552"/>
        <c:scaling>
          <c:orientation val="minMax"/>
        </c:scaling>
        <c:delete val="1"/>
        <c:axPos val="b"/>
        <c:numFmt formatCode="ge" sourceLinked="1"/>
        <c:majorTickMark val="none"/>
        <c:minorTickMark val="none"/>
        <c:tickLblPos val="none"/>
        <c:crossAx val="96889472"/>
        <c:crosses val="autoZero"/>
        <c:auto val="1"/>
        <c:lblOffset val="100"/>
        <c:baseTimeUnit val="years"/>
      </c:dateAx>
      <c:valAx>
        <c:axId val="9688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8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236.14</c:v>
                </c:pt>
                <c:pt idx="1">
                  <c:v>241.15</c:v>
                </c:pt>
                <c:pt idx="2">
                  <c:v>260.57</c:v>
                </c:pt>
                <c:pt idx="3">
                  <c:v>232</c:v>
                </c:pt>
                <c:pt idx="4">
                  <c:v>239.63</c:v>
                </c:pt>
              </c:numCache>
            </c:numRef>
          </c:val>
        </c:ser>
        <c:dLbls>
          <c:showLegendKey val="0"/>
          <c:showVal val="0"/>
          <c:showCatName val="0"/>
          <c:showSerName val="0"/>
          <c:showPercent val="0"/>
          <c:showBubbleSize val="0"/>
        </c:dLbls>
        <c:gapWidth val="150"/>
        <c:axId val="96915456"/>
        <c:axId val="9691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96915456"/>
        <c:axId val="96917376"/>
      </c:lineChart>
      <c:dateAx>
        <c:axId val="96915456"/>
        <c:scaling>
          <c:orientation val="minMax"/>
        </c:scaling>
        <c:delete val="1"/>
        <c:axPos val="b"/>
        <c:numFmt formatCode="ge" sourceLinked="1"/>
        <c:majorTickMark val="none"/>
        <c:minorTickMark val="none"/>
        <c:tickLblPos val="none"/>
        <c:crossAx val="96917376"/>
        <c:crosses val="autoZero"/>
        <c:auto val="1"/>
        <c:lblOffset val="100"/>
        <c:baseTimeUnit val="years"/>
      </c:dateAx>
      <c:valAx>
        <c:axId val="9691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1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7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広島県　庄原市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37557</v>
      </c>
      <c r="AJ8" s="56"/>
      <c r="AK8" s="56"/>
      <c r="AL8" s="56"/>
      <c r="AM8" s="56"/>
      <c r="AN8" s="56"/>
      <c r="AO8" s="56"/>
      <c r="AP8" s="57"/>
      <c r="AQ8" s="47">
        <f>データ!R6</f>
        <v>1246.49</v>
      </c>
      <c r="AR8" s="47"/>
      <c r="AS8" s="47"/>
      <c r="AT8" s="47"/>
      <c r="AU8" s="47"/>
      <c r="AV8" s="47"/>
      <c r="AW8" s="47"/>
      <c r="AX8" s="47"/>
      <c r="AY8" s="47">
        <f>データ!S6</f>
        <v>30.13</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73.349999999999994</v>
      </c>
      <c r="K10" s="47"/>
      <c r="L10" s="47"/>
      <c r="M10" s="47"/>
      <c r="N10" s="47"/>
      <c r="O10" s="47"/>
      <c r="P10" s="47"/>
      <c r="Q10" s="47"/>
      <c r="R10" s="47">
        <f>データ!O6</f>
        <v>58.35</v>
      </c>
      <c r="S10" s="47"/>
      <c r="T10" s="47"/>
      <c r="U10" s="47"/>
      <c r="V10" s="47"/>
      <c r="W10" s="47"/>
      <c r="X10" s="47"/>
      <c r="Y10" s="47"/>
      <c r="Z10" s="78">
        <f>データ!P6</f>
        <v>3455</v>
      </c>
      <c r="AA10" s="78"/>
      <c r="AB10" s="78"/>
      <c r="AC10" s="78"/>
      <c r="AD10" s="78"/>
      <c r="AE10" s="78"/>
      <c r="AF10" s="78"/>
      <c r="AG10" s="78"/>
      <c r="AH10" s="2"/>
      <c r="AI10" s="78">
        <f>データ!T6</f>
        <v>21730</v>
      </c>
      <c r="AJ10" s="78"/>
      <c r="AK10" s="78"/>
      <c r="AL10" s="78"/>
      <c r="AM10" s="78"/>
      <c r="AN10" s="78"/>
      <c r="AO10" s="78"/>
      <c r="AP10" s="78"/>
      <c r="AQ10" s="47">
        <f>データ!U6</f>
        <v>60.97</v>
      </c>
      <c r="AR10" s="47"/>
      <c r="AS10" s="47"/>
      <c r="AT10" s="47"/>
      <c r="AU10" s="47"/>
      <c r="AV10" s="47"/>
      <c r="AW10" s="47"/>
      <c r="AX10" s="47"/>
      <c r="AY10" s="47">
        <f>データ!V6</f>
        <v>356.4</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342106</v>
      </c>
      <c r="D6" s="31">
        <f t="shared" si="3"/>
        <v>46</v>
      </c>
      <c r="E6" s="31">
        <f t="shared" si="3"/>
        <v>1</v>
      </c>
      <c r="F6" s="31">
        <f t="shared" si="3"/>
        <v>0</v>
      </c>
      <c r="G6" s="31">
        <f t="shared" si="3"/>
        <v>1</v>
      </c>
      <c r="H6" s="31" t="str">
        <f t="shared" si="3"/>
        <v>広島県　庄原市</v>
      </c>
      <c r="I6" s="31" t="str">
        <f t="shared" si="3"/>
        <v>法適用</v>
      </c>
      <c r="J6" s="31" t="str">
        <f t="shared" si="3"/>
        <v>水道事業</v>
      </c>
      <c r="K6" s="31" t="str">
        <f t="shared" si="3"/>
        <v>末端給水事業</v>
      </c>
      <c r="L6" s="31" t="str">
        <f t="shared" si="3"/>
        <v>A6</v>
      </c>
      <c r="M6" s="32" t="str">
        <f t="shared" si="3"/>
        <v>-</v>
      </c>
      <c r="N6" s="32">
        <f t="shared" si="3"/>
        <v>73.349999999999994</v>
      </c>
      <c r="O6" s="32">
        <f t="shared" si="3"/>
        <v>58.35</v>
      </c>
      <c r="P6" s="32">
        <f t="shared" si="3"/>
        <v>3455</v>
      </c>
      <c r="Q6" s="32">
        <f t="shared" si="3"/>
        <v>37557</v>
      </c>
      <c r="R6" s="32">
        <f t="shared" si="3"/>
        <v>1246.49</v>
      </c>
      <c r="S6" s="32">
        <f t="shared" si="3"/>
        <v>30.13</v>
      </c>
      <c r="T6" s="32">
        <f t="shared" si="3"/>
        <v>21730</v>
      </c>
      <c r="U6" s="32">
        <f t="shared" si="3"/>
        <v>60.97</v>
      </c>
      <c r="V6" s="32">
        <f t="shared" si="3"/>
        <v>356.4</v>
      </c>
      <c r="W6" s="33">
        <f>IF(W7="",NA(),W7)</f>
        <v>108.2</v>
      </c>
      <c r="X6" s="33">
        <f t="shared" ref="X6:AF6" si="4">IF(X7="",NA(),X7)</f>
        <v>105.96</v>
      </c>
      <c r="Y6" s="33">
        <f t="shared" si="4"/>
        <v>100.29</v>
      </c>
      <c r="Z6" s="33">
        <f t="shared" si="4"/>
        <v>108.81</v>
      </c>
      <c r="AA6" s="33">
        <f t="shared" si="4"/>
        <v>105.74</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2545.37</v>
      </c>
      <c r="AT6" s="33">
        <f t="shared" ref="AT6:BB6" si="6">IF(AT7="",NA(),AT7)</f>
        <v>2796.55</v>
      </c>
      <c r="AU6" s="33">
        <f t="shared" si="6"/>
        <v>2804.69</v>
      </c>
      <c r="AV6" s="33">
        <f t="shared" si="6"/>
        <v>401.34</v>
      </c>
      <c r="AW6" s="33">
        <f t="shared" si="6"/>
        <v>405.81</v>
      </c>
      <c r="AX6" s="33">
        <f t="shared" si="6"/>
        <v>995.5</v>
      </c>
      <c r="AY6" s="33">
        <f t="shared" si="6"/>
        <v>915.5</v>
      </c>
      <c r="AZ6" s="33">
        <f t="shared" si="6"/>
        <v>963.24</v>
      </c>
      <c r="BA6" s="33">
        <f t="shared" si="6"/>
        <v>381.53</v>
      </c>
      <c r="BB6" s="33">
        <f t="shared" si="6"/>
        <v>391.54</v>
      </c>
      <c r="BC6" s="32" t="str">
        <f>IF(BC7="","",IF(BC7="-","【-】","【"&amp;SUBSTITUTE(TEXT(BC7,"#,##0.00"),"-","△")&amp;"】"))</f>
        <v>【262.74】</v>
      </c>
      <c r="BD6" s="33">
        <f>IF(BD7="",NA(),BD7)</f>
        <v>679.95</v>
      </c>
      <c r="BE6" s="33">
        <f t="shared" ref="BE6:BM6" si="7">IF(BE7="",NA(),BE7)</f>
        <v>649.83000000000004</v>
      </c>
      <c r="BF6" s="33">
        <f t="shared" si="7"/>
        <v>657.18</v>
      </c>
      <c r="BG6" s="33">
        <f t="shared" si="7"/>
        <v>632.9</v>
      </c>
      <c r="BH6" s="33">
        <f t="shared" si="7"/>
        <v>591.16</v>
      </c>
      <c r="BI6" s="33">
        <f t="shared" si="7"/>
        <v>414.59</v>
      </c>
      <c r="BJ6" s="33">
        <f t="shared" si="7"/>
        <v>404.78</v>
      </c>
      <c r="BK6" s="33">
        <f t="shared" si="7"/>
        <v>400.38</v>
      </c>
      <c r="BL6" s="33">
        <f t="shared" si="7"/>
        <v>393.27</v>
      </c>
      <c r="BM6" s="33">
        <f t="shared" si="7"/>
        <v>386.97</v>
      </c>
      <c r="BN6" s="32" t="str">
        <f>IF(BN7="","",IF(BN7="-","【-】","【"&amp;SUBSTITUTE(TEXT(BN7,"#,##0.00"),"-","△")&amp;"】"))</f>
        <v>【276.38】</v>
      </c>
      <c r="BO6" s="33">
        <f>IF(BO7="",NA(),BO7)</f>
        <v>92.48</v>
      </c>
      <c r="BP6" s="33">
        <f t="shared" ref="BP6:BX6" si="8">IF(BP7="",NA(),BP7)</f>
        <v>90.77</v>
      </c>
      <c r="BQ6" s="33">
        <f t="shared" si="8"/>
        <v>83.71</v>
      </c>
      <c r="BR6" s="33">
        <f t="shared" si="8"/>
        <v>93.77</v>
      </c>
      <c r="BS6" s="33">
        <f t="shared" si="8"/>
        <v>90.6</v>
      </c>
      <c r="BT6" s="33">
        <f t="shared" si="8"/>
        <v>97.71</v>
      </c>
      <c r="BU6" s="33">
        <f t="shared" si="8"/>
        <v>98.07</v>
      </c>
      <c r="BV6" s="33">
        <f t="shared" si="8"/>
        <v>96.56</v>
      </c>
      <c r="BW6" s="33">
        <f t="shared" si="8"/>
        <v>100.47</v>
      </c>
      <c r="BX6" s="33">
        <f t="shared" si="8"/>
        <v>101.72</v>
      </c>
      <c r="BY6" s="32" t="str">
        <f>IF(BY7="","",IF(BY7="-","【-】","【"&amp;SUBSTITUTE(TEXT(BY7,"#,##0.00"),"-","△")&amp;"】"))</f>
        <v>【104.99】</v>
      </c>
      <c r="BZ6" s="33">
        <f>IF(BZ7="",NA(),BZ7)</f>
        <v>236.14</v>
      </c>
      <c r="CA6" s="33">
        <f t="shared" ref="CA6:CI6" si="9">IF(CA7="",NA(),CA7)</f>
        <v>241.15</v>
      </c>
      <c r="CB6" s="33">
        <f t="shared" si="9"/>
        <v>260.57</v>
      </c>
      <c r="CC6" s="33">
        <f t="shared" si="9"/>
        <v>232</v>
      </c>
      <c r="CD6" s="33">
        <f t="shared" si="9"/>
        <v>239.63</v>
      </c>
      <c r="CE6" s="33">
        <f t="shared" si="9"/>
        <v>173.56</v>
      </c>
      <c r="CF6" s="33">
        <f t="shared" si="9"/>
        <v>172.26</v>
      </c>
      <c r="CG6" s="33">
        <f t="shared" si="9"/>
        <v>177.14</v>
      </c>
      <c r="CH6" s="33">
        <f t="shared" si="9"/>
        <v>169.82</v>
      </c>
      <c r="CI6" s="33">
        <f t="shared" si="9"/>
        <v>168.2</v>
      </c>
      <c r="CJ6" s="32" t="str">
        <f>IF(CJ7="","",IF(CJ7="-","【-】","【"&amp;SUBSTITUTE(TEXT(CJ7,"#,##0.00"),"-","△")&amp;"】"))</f>
        <v>【163.72】</v>
      </c>
      <c r="CK6" s="33">
        <f>IF(CK7="",NA(),CK7)</f>
        <v>59.07</v>
      </c>
      <c r="CL6" s="33">
        <f t="shared" ref="CL6:CT6" si="10">IF(CL7="",NA(),CL7)</f>
        <v>58.71</v>
      </c>
      <c r="CM6" s="33">
        <f t="shared" si="10"/>
        <v>55.95</v>
      </c>
      <c r="CN6" s="33">
        <f t="shared" si="10"/>
        <v>55.47</v>
      </c>
      <c r="CO6" s="33">
        <f t="shared" si="10"/>
        <v>56.37</v>
      </c>
      <c r="CP6" s="33">
        <f t="shared" si="10"/>
        <v>55.84</v>
      </c>
      <c r="CQ6" s="33">
        <f t="shared" si="10"/>
        <v>55.68</v>
      </c>
      <c r="CR6" s="33">
        <f t="shared" si="10"/>
        <v>55.64</v>
      </c>
      <c r="CS6" s="33">
        <f t="shared" si="10"/>
        <v>55.13</v>
      </c>
      <c r="CT6" s="33">
        <f t="shared" si="10"/>
        <v>54.77</v>
      </c>
      <c r="CU6" s="32" t="str">
        <f>IF(CU7="","",IF(CU7="-","【-】","【"&amp;SUBSTITUTE(TEXT(CU7,"#,##0.00"),"-","△")&amp;"】"))</f>
        <v>【59.76】</v>
      </c>
      <c r="CV6" s="33">
        <f>IF(CV7="",NA(),CV7)</f>
        <v>87.87</v>
      </c>
      <c r="CW6" s="33">
        <f t="shared" ref="CW6:DE6" si="11">IF(CW7="",NA(),CW7)</f>
        <v>87.81</v>
      </c>
      <c r="CX6" s="33">
        <f t="shared" si="11"/>
        <v>88.21</v>
      </c>
      <c r="CY6" s="33">
        <f t="shared" si="11"/>
        <v>87.68</v>
      </c>
      <c r="CZ6" s="33">
        <f t="shared" si="11"/>
        <v>86.23</v>
      </c>
      <c r="DA6" s="33">
        <f t="shared" si="11"/>
        <v>83.11</v>
      </c>
      <c r="DB6" s="33">
        <f t="shared" si="11"/>
        <v>83.18</v>
      </c>
      <c r="DC6" s="33">
        <f t="shared" si="11"/>
        <v>83.09</v>
      </c>
      <c r="DD6" s="33">
        <f t="shared" si="11"/>
        <v>83</v>
      </c>
      <c r="DE6" s="33">
        <f t="shared" si="11"/>
        <v>82.89</v>
      </c>
      <c r="DF6" s="32" t="str">
        <f>IF(DF7="","",IF(DF7="-","【-】","【"&amp;SUBSTITUTE(TEXT(DF7,"#,##0.00"),"-","△")&amp;"】"))</f>
        <v>【89.95】</v>
      </c>
      <c r="DG6" s="33">
        <f>IF(DG7="",NA(),DG7)</f>
        <v>28.12</v>
      </c>
      <c r="DH6" s="33">
        <f t="shared" ref="DH6:DP6" si="12">IF(DH7="",NA(),DH7)</f>
        <v>29.38</v>
      </c>
      <c r="DI6" s="33">
        <f t="shared" si="12"/>
        <v>30.17</v>
      </c>
      <c r="DJ6" s="33">
        <f t="shared" si="12"/>
        <v>45.62</v>
      </c>
      <c r="DK6" s="33">
        <f t="shared" si="12"/>
        <v>46.69</v>
      </c>
      <c r="DL6" s="33">
        <f t="shared" si="12"/>
        <v>37.090000000000003</v>
      </c>
      <c r="DM6" s="33">
        <f t="shared" si="12"/>
        <v>38.07</v>
      </c>
      <c r="DN6" s="33">
        <f t="shared" si="12"/>
        <v>39.06</v>
      </c>
      <c r="DO6" s="33">
        <f t="shared" si="12"/>
        <v>46.66</v>
      </c>
      <c r="DP6" s="33">
        <f t="shared" si="12"/>
        <v>47.46</v>
      </c>
      <c r="DQ6" s="32" t="str">
        <f>IF(DQ7="","",IF(DQ7="-","【-】","【"&amp;SUBSTITUTE(TEXT(DQ7,"#,##0.00"),"-","△")&amp;"】"))</f>
        <v>【47.18】</v>
      </c>
      <c r="DR6" s="32">
        <f>IF(DR7="",NA(),DR7)</f>
        <v>0</v>
      </c>
      <c r="DS6" s="32">
        <f t="shared" ref="DS6:EA6" si="13">IF(DS7="",NA(),DS7)</f>
        <v>0</v>
      </c>
      <c r="DT6" s="32">
        <f t="shared" si="13"/>
        <v>0</v>
      </c>
      <c r="DU6" s="32">
        <f t="shared" si="13"/>
        <v>0</v>
      </c>
      <c r="DV6" s="33">
        <f t="shared" si="13"/>
        <v>1.85</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0.51</v>
      </c>
      <c r="ED6" s="33">
        <f t="shared" ref="ED6:EL6" si="14">IF(ED7="",NA(),ED7)</f>
        <v>0.24</v>
      </c>
      <c r="EE6" s="33">
        <f t="shared" si="14"/>
        <v>0.77</v>
      </c>
      <c r="EF6" s="33">
        <f t="shared" si="14"/>
        <v>1.03</v>
      </c>
      <c r="EG6" s="33">
        <f t="shared" si="14"/>
        <v>1.81</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342106</v>
      </c>
      <c r="D7" s="35">
        <v>46</v>
      </c>
      <c r="E7" s="35">
        <v>1</v>
      </c>
      <c r="F7" s="35">
        <v>0</v>
      </c>
      <c r="G7" s="35">
        <v>1</v>
      </c>
      <c r="H7" s="35" t="s">
        <v>93</v>
      </c>
      <c r="I7" s="35" t="s">
        <v>94</v>
      </c>
      <c r="J7" s="35" t="s">
        <v>95</v>
      </c>
      <c r="K7" s="35" t="s">
        <v>96</v>
      </c>
      <c r="L7" s="35" t="s">
        <v>97</v>
      </c>
      <c r="M7" s="36" t="s">
        <v>98</v>
      </c>
      <c r="N7" s="36">
        <v>73.349999999999994</v>
      </c>
      <c r="O7" s="36">
        <v>58.35</v>
      </c>
      <c r="P7" s="36">
        <v>3455</v>
      </c>
      <c r="Q7" s="36">
        <v>37557</v>
      </c>
      <c r="R7" s="36">
        <v>1246.49</v>
      </c>
      <c r="S7" s="36">
        <v>30.13</v>
      </c>
      <c r="T7" s="36">
        <v>21730</v>
      </c>
      <c r="U7" s="36">
        <v>60.97</v>
      </c>
      <c r="V7" s="36">
        <v>356.4</v>
      </c>
      <c r="W7" s="36">
        <v>108.2</v>
      </c>
      <c r="X7" s="36">
        <v>105.96</v>
      </c>
      <c r="Y7" s="36">
        <v>100.29</v>
      </c>
      <c r="Z7" s="36">
        <v>108.81</v>
      </c>
      <c r="AA7" s="36">
        <v>105.74</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2545.37</v>
      </c>
      <c r="AT7" s="36">
        <v>2796.55</v>
      </c>
      <c r="AU7" s="36">
        <v>2804.69</v>
      </c>
      <c r="AV7" s="36">
        <v>401.34</v>
      </c>
      <c r="AW7" s="36">
        <v>405.81</v>
      </c>
      <c r="AX7" s="36">
        <v>995.5</v>
      </c>
      <c r="AY7" s="36">
        <v>915.5</v>
      </c>
      <c r="AZ7" s="36">
        <v>963.24</v>
      </c>
      <c r="BA7" s="36">
        <v>381.53</v>
      </c>
      <c r="BB7" s="36">
        <v>391.54</v>
      </c>
      <c r="BC7" s="36">
        <v>262.74</v>
      </c>
      <c r="BD7" s="36">
        <v>679.95</v>
      </c>
      <c r="BE7" s="36">
        <v>649.83000000000004</v>
      </c>
      <c r="BF7" s="36">
        <v>657.18</v>
      </c>
      <c r="BG7" s="36">
        <v>632.9</v>
      </c>
      <c r="BH7" s="36">
        <v>591.16</v>
      </c>
      <c r="BI7" s="36">
        <v>414.59</v>
      </c>
      <c r="BJ7" s="36">
        <v>404.78</v>
      </c>
      <c r="BK7" s="36">
        <v>400.38</v>
      </c>
      <c r="BL7" s="36">
        <v>393.27</v>
      </c>
      <c r="BM7" s="36">
        <v>386.97</v>
      </c>
      <c r="BN7" s="36">
        <v>276.38</v>
      </c>
      <c r="BO7" s="36">
        <v>92.48</v>
      </c>
      <c r="BP7" s="36">
        <v>90.77</v>
      </c>
      <c r="BQ7" s="36">
        <v>83.71</v>
      </c>
      <c r="BR7" s="36">
        <v>93.77</v>
      </c>
      <c r="BS7" s="36">
        <v>90.6</v>
      </c>
      <c r="BT7" s="36">
        <v>97.71</v>
      </c>
      <c r="BU7" s="36">
        <v>98.07</v>
      </c>
      <c r="BV7" s="36">
        <v>96.56</v>
      </c>
      <c r="BW7" s="36">
        <v>100.47</v>
      </c>
      <c r="BX7" s="36">
        <v>101.72</v>
      </c>
      <c r="BY7" s="36">
        <v>104.99</v>
      </c>
      <c r="BZ7" s="36">
        <v>236.14</v>
      </c>
      <c r="CA7" s="36">
        <v>241.15</v>
      </c>
      <c r="CB7" s="36">
        <v>260.57</v>
      </c>
      <c r="CC7" s="36">
        <v>232</v>
      </c>
      <c r="CD7" s="36">
        <v>239.63</v>
      </c>
      <c r="CE7" s="36">
        <v>173.56</v>
      </c>
      <c r="CF7" s="36">
        <v>172.26</v>
      </c>
      <c r="CG7" s="36">
        <v>177.14</v>
      </c>
      <c r="CH7" s="36">
        <v>169.82</v>
      </c>
      <c r="CI7" s="36">
        <v>168.2</v>
      </c>
      <c r="CJ7" s="36">
        <v>163.72</v>
      </c>
      <c r="CK7" s="36">
        <v>59.07</v>
      </c>
      <c r="CL7" s="36">
        <v>58.71</v>
      </c>
      <c r="CM7" s="36">
        <v>55.95</v>
      </c>
      <c r="CN7" s="36">
        <v>55.47</v>
      </c>
      <c r="CO7" s="36">
        <v>56.37</v>
      </c>
      <c r="CP7" s="36">
        <v>55.84</v>
      </c>
      <c r="CQ7" s="36">
        <v>55.68</v>
      </c>
      <c r="CR7" s="36">
        <v>55.64</v>
      </c>
      <c r="CS7" s="36">
        <v>55.13</v>
      </c>
      <c r="CT7" s="36">
        <v>54.77</v>
      </c>
      <c r="CU7" s="36">
        <v>59.76</v>
      </c>
      <c r="CV7" s="36">
        <v>87.87</v>
      </c>
      <c r="CW7" s="36">
        <v>87.81</v>
      </c>
      <c r="CX7" s="36">
        <v>88.21</v>
      </c>
      <c r="CY7" s="36">
        <v>87.68</v>
      </c>
      <c r="CZ7" s="36">
        <v>86.23</v>
      </c>
      <c r="DA7" s="36">
        <v>83.11</v>
      </c>
      <c r="DB7" s="36">
        <v>83.18</v>
      </c>
      <c r="DC7" s="36">
        <v>83.09</v>
      </c>
      <c r="DD7" s="36">
        <v>83</v>
      </c>
      <c r="DE7" s="36">
        <v>82.89</v>
      </c>
      <c r="DF7" s="36">
        <v>89.95</v>
      </c>
      <c r="DG7" s="36">
        <v>28.12</v>
      </c>
      <c r="DH7" s="36">
        <v>29.38</v>
      </c>
      <c r="DI7" s="36">
        <v>30.17</v>
      </c>
      <c r="DJ7" s="36">
        <v>45.62</v>
      </c>
      <c r="DK7" s="36">
        <v>46.69</v>
      </c>
      <c r="DL7" s="36">
        <v>37.090000000000003</v>
      </c>
      <c r="DM7" s="36">
        <v>38.07</v>
      </c>
      <c r="DN7" s="36">
        <v>39.06</v>
      </c>
      <c r="DO7" s="36">
        <v>46.66</v>
      </c>
      <c r="DP7" s="36">
        <v>47.46</v>
      </c>
      <c r="DQ7" s="36">
        <v>47.18</v>
      </c>
      <c r="DR7" s="36">
        <v>0</v>
      </c>
      <c r="DS7" s="36">
        <v>0</v>
      </c>
      <c r="DT7" s="36">
        <v>0</v>
      </c>
      <c r="DU7" s="36">
        <v>0</v>
      </c>
      <c r="DV7" s="36">
        <v>1.85</v>
      </c>
      <c r="DW7" s="36">
        <v>6.63</v>
      </c>
      <c r="DX7" s="36">
        <v>7.73</v>
      </c>
      <c r="DY7" s="36">
        <v>8.8699999999999992</v>
      </c>
      <c r="DZ7" s="36">
        <v>9.85</v>
      </c>
      <c r="EA7" s="36">
        <v>9.7100000000000009</v>
      </c>
      <c r="EB7" s="36">
        <v>13.18</v>
      </c>
      <c r="EC7" s="36">
        <v>0.51</v>
      </c>
      <c r="ED7" s="36">
        <v>0.24</v>
      </c>
      <c r="EE7" s="36">
        <v>0.77</v>
      </c>
      <c r="EF7" s="36">
        <v>1.03</v>
      </c>
      <c r="EG7" s="36">
        <v>1.81</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2017-02-08T07:45:59Z</cp:lastPrinted>
  <dcterms:created xsi:type="dcterms:W3CDTF">2017-02-01T08:47:23Z</dcterms:created>
  <dcterms:modified xsi:type="dcterms:W3CDTF">2017-02-17T06:13:23Z</dcterms:modified>
  <cp:category/>
</cp:coreProperties>
</file>