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240" yWindow="60" windowWidth="14940" windowHeight="7875"/>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AD10" i="4" s="1"/>
  <c r="P6" i="5"/>
  <c r="W10" i="4" s="1"/>
  <c r="O6" i="5"/>
  <c r="P10" i="4" s="1"/>
  <c r="N6" i="5"/>
  <c r="M6" i="5"/>
  <c r="B10" i="4" s="1"/>
  <c r="L6" i="5"/>
  <c r="K6" i="5"/>
  <c r="P8" i="4" s="1"/>
  <c r="J6" i="5"/>
  <c r="I6" i="5"/>
  <c r="B8" i="4" s="1"/>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I10" i="4"/>
  <c r="AL8" i="4"/>
  <c r="W8" i="4"/>
  <c r="I8" i="4"/>
  <c r="B6"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<sst xmlns="http://schemas.openxmlformats.org/spreadsheetml/2006/main" count="221" uniqueCount="111">
  <si>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</si>
  <si>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</si>
  <si>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</si>
  <si>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</si>
  <si>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</si>
  <si>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</si>
  <si>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</si>
  <si>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</si>
  <si>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</si>
  <si>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</si>
  <si>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</si>
  <si>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</si>
  <si>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</si>
  <si>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</si>
  <si>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</si>
  <si>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</si>
  <si>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</si>
  <si>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</si>
  <si>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</si>
  <si>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</si>
  <si>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</si>
  <si>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</si>
  <si>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</si>
  <si>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</si>
  <si>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</si>
  <si>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</si>
  <si>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</si>
  <si>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</si>
  <si>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</si>
  <si>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</si>
  <si>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</si>
  <si>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</si>
  <si>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</si>
  <si>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</si>
  <si>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</si>
  <si>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</si>
  <si>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</si>
  <si>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</si>
  <si>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</si>
  <si>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</si>
  <si>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</si>
  <si>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23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</si>
  <si>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</si>
  <si>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</si>
  <si>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</si>
  <si>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</si>
  <si>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</si>
  <si>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</si>
  <si>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</si>
  <si>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</si>
  <si>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</si>
  <si>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</si>
  <si>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</si>
  <si>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</si>
  <si>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</si>
  <si>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</si>
  <si>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</si>
  <si>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</si>
  <si>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</si>
  <si>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</si>
  <si>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</si>
  <si>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</si>
  <si>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</si>
  <si>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</si>
  <si>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</si>
  <si>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</si>
  <si>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</si>
  <si>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</si>
  <si>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</si>
  <si>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</si>
  <si>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</si>
  <si>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</si>
  <si>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</si>
  <si>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</si>
  <si>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</si>
  <si>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</si>
  <si>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</si>
  <si>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</si>
  <si>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</si>
  <si>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</si>
  <si>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</si>
  <si>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</si>
  <si>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</si>
  <si>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</si>
  <si>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</si>
  <si>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</si>
  <si>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</si>
  <si>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</si>
  <si>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</si>
  <si>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</si>
  <si>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</si>
  <si>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</si>
  <si>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</si>
  <si>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</si>
  <si>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</si>
  <si>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</si>
  <si>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広島県　庄原市</t>
  </si>
  <si>
    <t>法非適用</t>
  </si>
  <si>
    <t>下水道事業</t>
  </si>
  <si>
    <t>農業集落排水</t>
  </si>
  <si>
    <t>F2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</si>
  <si>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</si>
  <si>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</si>
  <si>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</si>
  <si>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</si>
  <si>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</si>
  <si>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</si>
  <si>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</si>
  <si>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①収益的収支比率は、横ばい状況で、平成27年度で99.60％と、ほぼ100％であるが、総収入の内74.2％が一般会計からの繰入金によるものである。公共下水道等の他の下水道事業と統一した使用料で運営しているため、経営基盤の脆弱な農業集落排水事業では、恒常的な収入不足にあり、その不足分を一般会計から補填する状況となっている。今後については、引き続き受益者負担の適正化を図り、必要に応じた使用料改定を行う予定としている。
④企業債残高対事業規模比率は、平成24年度から減少してきていたが、平成27年度は増加して611.93％となっている。類似団体の56.6％と少ない。
⑤経費回収率は、横ばい状況であり、平成27年度で73.13％と、類似団体より21ポイント高い。100％を下回っているため、適正な使用料収入の確保と汚水処理費の削減が必要である。
⑥汚水処理原価は、横ばい状況であり、平成27年度で265.77円となっている。類似団体より30ポイント低く、引き続き汚水処理コストの削減に努める。
⑦施設利用率は、増加傾向にあり、平成27年度で53.47％で、最大稼働率は77.54％である。
⑧水洗化率は、増加傾向にあり、平成27年度で79.77％である。類似団体より4ポイント低く、100％未満であるため、水洗化率の向上の取り組みが必要である。</t>
    <rPh sb="1" eb="4">
      <t>シュウエキテキ</t>
    </rPh>
    <rPh sb="4" eb="6">
      <t>シュウシ</t>
    </rPh>
    <rPh sb="6" eb="8">
      <t>ヒリツ</t>
    </rPh>
    <rPh sb="10" eb="11">
      <t>ヨコ</t>
    </rPh>
    <rPh sb="13" eb="15">
      <t>ジョウキョウ</t>
    </rPh>
    <rPh sb="17" eb="19">
      <t>ヘイセイ</t>
    </rPh>
    <rPh sb="21" eb="22">
      <t>ネン</t>
    </rPh>
    <rPh sb="22" eb="23">
      <t>ド</t>
    </rPh>
    <rPh sb="43" eb="46">
      <t>ソウシュウニュウ</t>
    </rPh>
    <rPh sb="47" eb="48">
      <t>ウチ</t>
    </rPh>
    <rPh sb="54" eb="56">
      <t>イッパン</t>
    </rPh>
    <rPh sb="56" eb="58">
      <t>カイケイ</t>
    </rPh>
    <rPh sb="61" eb="63">
      <t>クリイレ</t>
    </rPh>
    <rPh sb="63" eb="64">
      <t>キン</t>
    </rPh>
    <rPh sb="73" eb="75">
      <t>コウキョウ</t>
    </rPh>
    <rPh sb="75" eb="77">
      <t>ゲスイ</t>
    </rPh>
    <rPh sb="77" eb="78">
      <t>ドウ</t>
    </rPh>
    <rPh sb="78" eb="79">
      <t>ナド</t>
    </rPh>
    <rPh sb="80" eb="81">
      <t>タ</t>
    </rPh>
    <rPh sb="82" eb="84">
      <t>ゲスイ</t>
    </rPh>
    <rPh sb="84" eb="85">
      <t>ドウ</t>
    </rPh>
    <rPh sb="85" eb="87">
      <t>ジギョウ</t>
    </rPh>
    <rPh sb="88" eb="90">
      <t>トウイツ</t>
    </rPh>
    <rPh sb="92" eb="95">
      <t>シヨウリョウ</t>
    </rPh>
    <rPh sb="96" eb="98">
      <t>ウンエイ</t>
    </rPh>
    <rPh sb="105" eb="107">
      <t>ケイエイ</t>
    </rPh>
    <rPh sb="107" eb="109">
      <t>キバン</t>
    </rPh>
    <rPh sb="110" eb="112">
      <t>ゼイジャク</t>
    </rPh>
    <rPh sb="113" eb="115">
      <t>ノウギョウ</t>
    </rPh>
    <rPh sb="115" eb="117">
      <t>シュウラク</t>
    </rPh>
    <rPh sb="117" eb="119">
      <t>ハイスイ</t>
    </rPh>
    <rPh sb="119" eb="121">
      <t>ジギョウ</t>
    </rPh>
    <rPh sb="124" eb="127">
      <t>コウジョウテキ</t>
    </rPh>
    <rPh sb="128" eb="130">
      <t>シュウニュウ</t>
    </rPh>
    <rPh sb="130" eb="132">
      <t>フソク</t>
    </rPh>
    <rPh sb="138" eb="141">
      <t>フソクブン</t>
    </rPh>
    <rPh sb="142" eb="144">
      <t>イッパン</t>
    </rPh>
    <rPh sb="144" eb="146">
      <t>カイケイ</t>
    </rPh>
    <rPh sb="148" eb="150">
      <t>ホテン</t>
    </rPh>
    <rPh sb="152" eb="154">
      <t>ジョウキョウ</t>
    </rPh>
    <rPh sb="161" eb="163">
      <t>コンゴ</t>
    </rPh>
    <rPh sb="169" eb="170">
      <t>ヒ</t>
    </rPh>
    <rPh sb="171" eb="172">
      <t>ツヅ</t>
    </rPh>
    <rPh sb="173" eb="176">
      <t>ジュエキシャ</t>
    </rPh>
    <rPh sb="179" eb="182">
      <t>テキセイカ</t>
    </rPh>
    <rPh sb="183" eb="184">
      <t>ハカ</t>
    </rPh>
    <rPh sb="186" eb="188">
      <t>ヒツヨウ</t>
    </rPh>
    <rPh sb="189" eb="190">
      <t>オウ</t>
    </rPh>
    <rPh sb="195" eb="197">
      <t>カイテイ</t>
    </rPh>
    <rPh sb="198" eb="199">
      <t>オコナ</t>
    </rPh>
    <rPh sb="200" eb="202">
      <t>ヨテイ</t>
    </rPh>
    <rPh sb="210" eb="212">
      <t>キギョウ</t>
    </rPh>
    <rPh sb="212" eb="213">
      <t>サイ</t>
    </rPh>
    <rPh sb="213" eb="215">
      <t>ザンダカ</t>
    </rPh>
    <rPh sb="215" eb="216">
      <t>タイ</t>
    </rPh>
    <rPh sb="216" eb="218">
      <t>ジギョウ</t>
    </rPh>
    <rPh sb="218" eb="220">
      <t>キボ</t>
    </rPh>
    <rPh sb="220" eb="222">
      <t>ヒリツ</t>
    </rPh>
    <rPh sb="224" eb="226">
      <t>ヘイセイ</t>
    </rPh>
    <rPh sb="228" eb="230">
      <t>ネンド</t>
    </rPh>
    <rPh sb="232" eb="234">
      <t>ゲンショウ</t>
    </rPh>
    <rPh sb="242" eb="244">
      <t>ヘイセイ</t>
    </rPh>
    <rPh sb="246" eb="247">
      <t>ネン</t>
    </rPh>
    <rPh sb="247" eb="248">
      <t>ド</t>
    </rPh>
    <rPh sb="249" eb="251">
      <t>ゾウカ</t>
    </rPh>
    <rPh sb="267" eb="269">
      <t>ルイジ</t>
    </rPh>
    <rPh sb="269" eb="271">
      <t>ダンタイ</t>
    </rPh>
    <rPh sb="278" eb="279">
      <t>スク</t>
    </rPh>
    <rPh sb="284" eb="286">
      <t>ケイヒ</t>
    </rPh>
    <rPh sb="286" eb="288">
      <t>カイシュウ</t>
    </rPh>
    <rPh sb="288" eb="289">
      <t>リツ</t>
    </rPh>
    <rPh sb="291" eb="292">
      <t>ヨコ</t>
    </rPh>
    <rPh sb="294" eb="296">
      <t>ジョウキョウ</t>
    </rPh>
    <rPh sb="300" eb="302">
      <t>ヘイセイ</t>
    </rPh>
    <rPh sb="304" eb="305">
      <t>ネン</t>
    </rPh>
    <rPh sb="305" eb="306">
      <t>ド</t>
    </rPh>
    <rPh sb="315" eb="317">
      <t>ルイジ</t>
    </rPh>
    <rPh sb="317" eb="319">
      <t>ダンタイ</t>
    </rPh>
    <rPh sb="327" eb="328">
      <t>タカ</t>
    </rPh>
    <rPh sb="335" eb="337">
      <t>シタマワ</t>
    </rPh>
    <rPh sb="344" eb="346">
      <t>テキセイ</t>
    </rPh>
    <rPh sb="347" eb="350">
      <t>シヨウリョウ</t>
    </rPh>
    <rPh sb="350" eb="352">
      <t>シュウニュウ</t>
    </rPh>
    <rPh sb="353" eb="355">
      <t>カクホ</t>
    </rPh>
    <rPh sb="356" eb="358">
      <t>オスイ</t>
    </rPh>
    <rPh sb="358" eb="360">
      <t>ショリ</t>
    </rPh>
    <rPh sb="360" eb="361">
      <t>ヒ</t>
    </rPh>
    <rPh sb="362" eb="364">
      <t>サクゲン</t>
    </rPh>
    <rPh sb="365" eb="367">
      <t>ヒツヨウ</t>
    </rPh>
    <rPh sb="373" eb="375">
      <t>オスイ</t>
    </rPh>
    <rPh sb="375" eb="377">
      <t>ショリ</t>
    </rPh>
    <rPh sb="377" eb="379">
      <t>ゲンカ</t>
    </rPh>
    <rPh sb="381" eb="382">
      <t>ヨコ</t>
    </rPh>
    <rPh sb="384" eb="386">
      <t>ジョウキョウ</t>
    </rPh>
    <rPh sb="390" eb="392">
      <t>ヘイセイ</t>
    </rPh>
    <rPh sb="394" eb="395">
      <t>ネン</t>
    </rPh>
    <rPh sb="395" eb="396">
      <t>ド</t>
    </rPh>
    <rPh sb="403" eb="404">
      <t>エン</t>
    </rPh>
    <rPh sb="411" eb="413">
      <t>ルイジ</t>
    </rPh>
    <rPh sb="413" eb="415">
      <t>ダンタイ</t>
    </rPh>
    <rPh sb="423" eb="424">
      <t>ヒク</t>
    </rPh>
    <rPh sb="426" eb="427">
      <t>ヒ</t>
    </rPh>
    <rPh sb="428" eb="429">
      <t>ツヅ</t>
    </rPh>
    <rPh sb="430" eb="432">
      <t>オスイ</t>
    </rPh>
    <rPh sb="432" eb="434">
      <t>ショリ</t>
    </rPh>
    <rPh sb="438" eb="440">
      <t>サクゲン</t>
    </rPh>
    <rPh sb="441" eb="442">
      <t>ツト</t>
    </rPh>
    <rPh sb="447" eb="449">
      <t>シセツ</t>
    </rPh>
    <rPh sb="449" eb="452">
      <t>リヨウリツ</t>
    </rPh>
    <rPh sb="454" eb="456">
      <t>ゾウカ</t>
    </rPh>
    <rPh sb="456" eb="458">
      <t>ケイコウ</t>
    </rPh>
    <rPh sb="462" eb="464">
      <t>ヘイセイ</t>
    </rPh>
    <rPh sb="466" eb="467">
      <t>ネン</t>
    </rPh>
    <rPh sb="467" eb="468">
      <t>ド</t>
    </rPh>
    <rPh sb="477" eb="479">
      <t>サイダイ</t>
    </rPh>
    <rPh sb="479" eb="481">
      <t>カドウ</t>
    </rPh>
    <rPh sb="481" eb="482">
      <t>リツ</t>
    </rPh>
    <rPh sb="495" eb="498">
      <t>スイセンカ</t>
    </rPh>
    <rPh sb="498" eb="499">
      <t>リツ</t>
    </rPh>
    <rPh sb="501" eb="503">
      <t>ゾウカ</t>
    </rPh>
    <rPh sb="503" eb="505">
      <t>ケイコウ</t>
    </rPh>
    <rPh sb="509" eb="511">
      <t>ヘイセイ</t>
    </rPh>
    <rPh sb="513" eb="514">
      <t>ネン</t>
    </rPh>
    <rPh sb="514" eb="515">
      <t>ド</t>
    </rPh>
    <rPh sb="526" eb="528">
      <t>ルイジ</t>
    </rPh>
    <rPh sb="528" eb="530">
      <t>ダンタイ</t>
    </rPh>
    <rPh sb="537" eb="538">
      <t>ヒク</t>
    </rPh>
    <rPh sb="544" eb="546">
      <t>ミマン</t>
    </rPh>
    <rPh sb="552" eb="555">
      <t>スイセンカ</t>
    </rPh>
    <rPh sb="555" eb="556">
      <t>リツ</t>
    </rPh>
    <rPh sb="557" eb="559">
      <t>コウジョウ</t>
    </rPh>
    <rPh sb="560" eb="561">
      <t>ト</t>
    </rPh>
    <rPh sb="562" eb="563">
      <t>ク</t>
    </rPh>
    <rPh sb="565" eb="567">
      <t>ヒツヨウ</t>
    </rPh>
    <phoneticPr fontId="4"/>
  </si>
  <si>
    <t>　管渠改善率は、全くない。類似団体も0.01％である。
　最も早い供用開始が平成7年で、管渠工事後22年程度と耐用年数の半分に達していない。</t>
    <rPh sb="1" eb="3">
      <t>カンキョ</t>
    </rPh>
    <rPh sb="3" eb="5">
      <t>カイゼン</t>
    </rPh>
    <rPh sb="5" eb="6">
      <t>リツ</t>
    </rPh>
    <rPh sb="8" eb="9">
      <t>マッタ</t>
    </rPh>
    <rPh sb="13" eb="15">
      <t>ルイジ</t>
    </rPh>
    <rPh sb="15" eb="17">
      <t>ダンタイ</t>
    </rPh>
    <rPh sb="29" eb="30">
      <t>モット</t>
    </rPh>
    <rPh sb="31" eb="32">
      <t>ハヤ</t>
    </rPh>
    <rPh sb="33" eb="35">
      <t>キョウヨウ</t>
    </rPh>
    <rPh sb="35" eb="37">
      <t>カイシ</t>
    </rPh>
    <rPh sb="38" eb="40">
      <t>ヘイセイ</t>
    </rPh>
    <rPh sb="41" eb="42">
      <t>ネン</t>
    </rPh>
    <rPh sb="44" eb="46">
      <t>カンキョ</t>
    </rPh>
    <rPh sb="46" eb="48">
      <t>コウジ</t>
    </rPh>
    <rPh sb="48" eb="49">
      <t>ゴ</t>
    </rPh>
    <rPh sb="51" eb="52">
      <t>ネン</t>
    </rPh>
    <rPh sb="52" eb="54">
      <t>テイド</t>
    </rPh>
    <rPh sb="55" eb="57">
      <t>タイヨウ</t>
    </rPh>
    <rPh sb="57" eb="59">
      <t>ネンスウ</t>
    </rPh>
    <rPh sb="60" eb="62">
      <t>ハンブン</t>
    </rPh>
    <rPh sb="63" eb="64">
      <t>タッ</t>
    </rPh>
    <phoneticPr fontId="4"/>
  </si>
  <si>
    <t>　経営の健全性・効率性の分析の結果、適正な使用料収入の確保と汚水処理費の削減及び水洗化率の向上の取り組みが必要となった。
　処理場やマンホールポンプの長寿命化を始めとする維持管理費の削減に取り組むとともに、受益者負担の原則に基づく適正な使用者負担を求める。
　水洗化促進に引き続き取り組む。</t>
    <rPh sb="1" eb="3">
      <t>ケイエイ</t>
    </rPh>
    <rPh sb="4" eb="7">
      <t>ケンゼンセイ</t>
    </rPh>
    <rPh sb="8" eb="11">
      <t>コウリツセイ</t>
    </rPh>
    <rPh sb="12" eb="14">
      <t>ブンセキ</t>
    </rPh>
    <rPh sb="15" eb="17">
      <t>ケッカ</t>
    </rPh>
    <rPh sb="18" eb="20">
      <t>テキセイ</t>
    </rPh>
    <rPh sb="21" eb="24">
      <t>シヨウリョウ</t>
    </rPh>
    <rPh sb="24" eb="26">
      <t>シュウニュウ</t>
    </rPh>
    <rPh sb="27" eb="29">
      <t>カクホ</t>
    </rPh>
    <rPh sb="30" eb="32">
      <t>オスイ</t>
    </rPh>
    <rPh sb="32" eb="34">
      <t>ショリ</t>
    </rPh>
    <rPh sb="34" eb="35">
      <t>ヒ</t>
    </rPh>
    <rPh sb="36" eb="38">
      <t>サクゲン</t>
    </rPh>
    <rPh sb="38" eb="39">
      <t>オヨ</t>
    </rPh>
    <rPh sb="40" eb="43">
      <t>スイセンカ</t>
    </rPh>
    <rPh sb="43" eb="44">
      <t>リツ</t>
    </rPh>
    <rPh sb="45" eb="47">
      <t>コウジョウ</t>
    </rPh>
    <rPh sb="48" eb="49">
      <t>ト</t>
    </rPh>
    <rPh sb="50" eb="51">
      <t>ク</t>
    </rPh>
    <rPh sb="53" eb="55">
      <t>ヒツヨウ</t>
    </rPh>
    <rPh sb="62" eb="65">
      <t>ショリジョウ</t>
    </rPh>
    <rPh sb="75" eb="76">
      <t>チョウ</t>
    </rPh>
    <rPh sb="76" eb="79">
      <t>ジュミョウカ</t>
    </rPh>
    <rPh sb="80" eb="81">
      <t>ハジ</t>
    </rPh>
    <rPh sb="85" eb="87">
      <t>イジ</t>
    </rPh>
    <rPh sb="87" eb="89">
      <t>カンリ</t>
    </rPh>
    <rPh sb="89" eb="90">
      <t>ヒ</t>
    </rPh>
    <rPh sb="91" eb="93">
      <t>サクゲン</t>
    </rPh>
    <rPh sb="94" eb="95">
      <t>ト</t>
    </rPh>
    <rPh sb="96" eb="97">
      <t>ク</t>
    </rPh>
    <rPh sb="103" eb="106">
      <t>ジュエキシャ</t>
    </rPh>
    <rPh sb="106" eb="108">
      <t>フタン</t>
    </rPh>
    <rPh sb="109" eb="111">
      <t>ゲンソク</t>
    </rPh>
    <rPh sb="112" eb="113">
      <t>モト</t>
    </rPh>
    <rPh sb="115" eb="117">
      <t>テキセイ</t>
    </rPh>
    <rPh sb="118" eb="121">
      <t>シヨウシャ</t>
    </rPh>
    <rPh sb="121" eb="123">
      <t>フタン</t>
    </rPh>
    <rPh sb="124" eb="125">
      <t>モト</t>
    </rPh>
    <rPh sb="130" eb="133">
      <t>スイセンカ</t>
    </rPh>
    <rPh sb="133" eb="135">
      <t>ソクシン</t>
    </rPh>
    <rPh sb="136" eb="137">
      <t>ヒ</t>
    </rPh>
    <rPh sb="138" eb="139">
      <t>ツヅ</t>
    </rPh>
    <rPh sb="140" eb="141">
      <t>ト</t>
    </rPh>
    <rPh sb="142" eb="143">
      <t>ク</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</si>
</sst>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95602944"/>
        <c:axId val="967397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0.03</c:v>
                </c:pt>
                <c:pt idx="1">
                  <c:v>0.04</c:v>
                </c:pt>
                <c:pt idx="2">
                  <c:v>0.03</c:v>
                </c:pt>
                <c:pt idx="3">
                  <c:v>0.02</c:v>
                </c:pt>
                <c:pt idx="4">
                  <c:v>0.01</c:v>
                </c:pt>
              </c:numCache>
            </c:numRef>
          </c:val>
          <c:smooth val="0"/>
        </c:ser>
        <c:dLbls>
          <c:showLegendKey val="0"/>
          <c:showVal val="0"/>
          <c:showCatName val="0"/>
          <c:showSerName val="0"/>
          <c:showPercent val="0"/>
          <c:showBubbleSize val="0"/>
        </c:dLbls>
        <c:marker val="1"/>
        <c:smooth val="0"/>
        <c:axId val="95602944"/>
        <c:axId val="96739712"/>
      </c:lineChart>
      <c:dateAx>
        <c:axId val="95602944"/>
        <c:scaling>
          <c:orientation val="minMax"/>
        </c:scaling>
        <c:delete val="1"/>
        <c:axPos val="b"/>
        <c:numFmt formatCode="ge" sourceLinked="1"/>
        <c:majorTickMark val="none"/>
        <c:minorTickMark val="none"/>
        <c:tickLblPos val="none"/>
        <c:crossAx val="96739712"/>
        <c:crosses val="autoZero"/>
        <c:auto val="1"/>
        <c:lblOffset val="100"/>
        <c:baseTimeUnit val="years"/>
      </c:dateAx>
      <c:valAx>
        <c:axId val="96739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5602944"/>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49.41</c:v>
                </c:pt>
                <c:pt idx="1">
                  <c:v>49.41</c:v>
                </c:pt>
                <c:pt idx="2">
                  <c:v>49.41</c:v>
                </c:pt>
                <c:pt idx="3">
                  <c:v>54.47</c:v>
                </c:pt>
                <c:pt idx="4">
                  <c:v>53.47</c:v>
                </c:pt>
              </c:numCache>
            </c:numRef>
          </c:val>
        </c:ser>
        <c:dLbls>
          <c:showLegendKey val="0"/>
          <c:showVal val="0"/>
          <c:showCatName val="0"/>
          <c:showSerName val="0"/>
          <c:showPercent val="0"/>
          <c:showBubbleSize val="0"/>
        </c:dLbls>
        <c:gapWidth val="150"/>
        <c:axId val="102305152"/>
        <c:axId val="1023278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55.2</c:v>
                </c:pt>
                <c:pt idx="1">
                  <c:v>54.74</c:v>
                </c:pt>
                <c:pt idx="2">
                  <c:v>53.78</c:v>
                </c:pt>
                <c:pt idx="3">
                  <c:v>53.24</c:v>
                </c:pt>
                <c:pt idx="4">
                  <c:v>52.31</c:v>
                </c:pt>
              </c:numCache>
            </c:numRef>
          </c:val>
          <c:smooth val="0"/>
        </c:ser>
        <c:dLbls>
          <c:showLegendKey val="0"/>
          <c:showVal val="0"/>
          <c:showCatName val="0"/>
          <c:showSerName val="0"/>
          <c:showPercent val="0"/>
          <c:showBubbleSize val="0"/>
        </c:dLbls>
        <c:marker val="1"/>
        <c:smooth val="0"/>
        <c:axId val="102305152"/>
        <c:axId val="102327808"/>
      </c:lineChart>
      <c:dateAx>
        <c:axId val="102305152"/>
        <c:scaling>
          <c:orientation val="minMax"/>
        </c:scaling>
        <c:delete val="1"/>
        <c:axPos val="b"/>
        <c:numFmt formatCode="ge" sourceLinked="1"/>
        <c:majorTickMark val="none"/>
        <c:minorTickMark val="none"/>
        <c:tickLblPos val="none"/>
        <c:crossAx val="102327808"/>
        <c:crosses val="autoZero"/>
        <c:auto val="1"/>
        <c:lblOffset val="100"/>
        <c:baseTimeUnit val="years"/>
      </c:dateAx>
      <c:valAx>
        <c:axId val="1023278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23051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71.25</c:v>
                </c:pt>
                <c:pt idx="1">
                  <c:v>74.069999999999993</c:v>
                </c:pt>
                <c:pt idx="2">
                  <c:v>74.84</c:v>
                </c:pt>
                <c:pt idx="3">
                  <c:v>79.099999999999994</c:v>
                </c:pt>
                <c:pt idx="4">
                  <c:v>79.77</c:v>
                </c:pt>
              </c:numCache>
            </c:numRef>
          </c:val>
        </c:ser>
        <c:dLbls>
          <c:showLegendKey val="0"/>
          <c:showVal val="0"/>
          <c:showCatName val="0"/>
          <c:showSerName val="0"/>
          <c:showPercent val="0"/>
          <c:showBubbleSize val="0"/>
        </c:dLbls>
        <c:gapWidth val="150"/>
        <c:axId val="102353920"/>
        <c:axId val="1023724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83.73</c:v>
                </c:pt>
                <c:pt idx="1">
                  <c:v>83.88</c:v>
                </c:pt>
                <c:pt idx="2">
                  <c:v>84.06</c:v>
                </c:pt>
                <c:pt idx="3">
                  <c:v>84.07</c:v>
                </c:pt>
                <c:pt idx="4">
                  <c:v>84.32</c:v>
                </c:pt>
              </c:numCache>
            </c:numRef>
          </c:val>
          <c:smooth val="0"/>
        </c:ser>
        <c:dLbls>
          <c:showLegendKey val="0"/>
          <c:showVal val="0"/>
          <c:showCatName val="0"/>
          <c:showSerName val="0"/>
          <c:showPercent val="0"/>
          <c:showBubbleSize val="0"/>
        </c:dLbls>
        <c:marker val="1"/>
        <c:smooth val="0"/>
        <c:axId val="102353920"/>
        <c:axId val="102372480"/>
      </c:lineChart>
      <c:dateAx>
        <c:axId val="102353920"/>
        <c:scaling>
          <c:orientation val="minMax"/>
        </c:scaling>
        <c:delete val="1"/>
        <c:axPos val="b"/>
        <c:numFmt formatCode="ge" sourceLinked="1"/>
        <c:majorTickMark val="none"/>
        <c:minorTickMark val="none"/>
        <c:tickLblPos val="none"/>
        <c:crossAx val="102372480"/>
        <c:crosses val="autoZero"/>
        <c:auto val="1"/>
        <c:lblOffset val="100"/>
        <c:baseTimeUnit val="years"/>
      </c:dateAx>
      <c:valAx>
        <c:axId val="1023724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2353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100.08</c:v>
                </c:pt>
                <c:pt idx="1">
                  <c:v>96.98</c:v>
                </c:pt>
                <c:pt idx="2">
                  <c:v>99.43</c:v>
                </c:pt>
                <c:pt idx="3">
                  <c:v>99.23</c:v>
                </c:pt>
                <c:pt idx="4">
                  <c:v>99.6</c:v>
                </c:pt>
              </c:numCache>
            </c:numRef>
          </c:val>
        </c:ser>
        <c:dLbls>
          <c:showLegendKey val="0"/>
          <c:showVal val="0"/>
          <c:showCatName val="0"/>
          <c:showSerName val="0"/>
          <c:showPercent val="0"/>
          <c:showBubbleSize val="0"/>
        </c:dLbls>
        <c:gapWidth val="150"/>
        <c:axId val="96769920"/>
        <c:axId val="967843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6769920"/>
        <c:axId val="96784384"/>
      </c:lineChart>
      <c:dateAx>
        <c:axId val="96769920"/>
        <c:scaling>
          <c:orientation val="minMax"/>
        </c:scaling>
        <c:delete val="1"/>
        <c:axPos val="b"/>
        <c:numFmt formatCode="ge" sourceLinked="1"/>
        <c:majorTickMark val="none"/>
        <c:minorTickMark val="none"/>
        <c:tickLblPos val="none"/>
        <c:crossAx val="96784384"/>
        <c:crosses val="autoZero"/>
        <c:auto val="1"/>
        <c:lblOffset val="100"/>
        <c:baseTimeUnit val="years"/>
      </c:dateAx>
      <c:valAx>
        <c:axId val="96784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6769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8121216"/>
        <c:axId val="981231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8121216"/>
        <c:axId val="98123136"/>
      </c:lineChart>
      <c:dateAx>
        <c:axId val="98121216"/>
        <c:scaling>
          <c:orientation val="minMax"/>
        </c:scaling>
        <c:delete val="1"/>
        <c:axPos val="b"/>
        <c:numFmt formatCode="ge" sourceLinked="1"/>
        <c:majorTickMark val="none"/>
        <c:minorTickMark val="none"/>
        <c:tickLblPos val="none"/>
        <c:crossAx val="98123136"/>
        <c:crosses val="autoZero"/>
        <c:auto val="1"/>
        <c:lblOffset val="100"/>
        <c:baseTimeUnit val="years"/>
      </c:dateAx>
      <c:valAx>
        <c:axId val="981231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81212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8165888"/>
        <c:axId val="981678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8165888"/>
        <c:axId val="98167808"/>
      </c:lineChart>
      <c:dateAx>
        <c:axId val="98165888"/>
        <c:scaling>
          <c:orientation val="minMax"/>
        </c:scaling>
        <c:delete val="1"/>
        <c:axPos val="b"/>
        <c:numFmt formatCode="ge" sourceLinked="1"/>
        <c:majorTickMark val="none"/>
        <c:minorTickMark val="none"/>
        <c:tickLblPos val="none"/>
        <c:crossAx val="98167808"/>
        <c:crosses val="autoZero"/>
        <c:auto val="1"/>
        <c:lblOffset val="100"/>
        <c:baseTimeUnit val="years"/>
      </c:dateAx>
      <c:valAx>
        <c:axId val="981678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81658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01022720"/>
        <c:axId val="1010289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1022720"/>
        <c:axId val="101028992"/>
      </c:lineChart>
      <c:dateAx>
        <c:axId val="101022720"/>
        <c:scaling>
          <c:orientation val="minMax"/>
        </c:scaling>
        <c:delete val="1"/>
        <c:axPos val="b"/>
        <c:numFmt formatCode="ge" sourceLinked="1"/>
        <c:majorTickMark val="none"/>
        <c:minorTickMark val="none"/>
        <c:tickLblPos val="none"/>
        <c:crossAx val="101028992"/>
        <c:crosses val="autoZero"/>
        <c:auto val="1"/>
        <c:lblOffset val="100"/>
        <c:baseTimeUnit val="years"/>
      </c:dateAx>
      <c:valAx>
        <c:axId val="101028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1022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01058816"/>
        <c:axId val="101073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1058816"/>
        <c:axId val="101073280"/>
      </c:lineChart>
      <c:dateAx>
        <c:axId val="101058816"/>
        <c:scaling>
          <c:orientation val="minMax"/>
        </c:scaling>
        <c:delete val="1"/>
        <c:axPos val="b"/>
        <c:numFmt formatCode="ge" sourceLinked="1"/>
        <c:majorTickMark val="none"/>
        <c:minorTickMark val="none"/>
        <c:tickLblPos val="none"/>
        <c:crossAx val="101073280"/>
        <c:crosses val="autoZero"/>
        <c:auto val="1"/>
        <c:lblOffset val="100"/>
        <c:baseTimeUnit val="years"/>
      </c:dateAx>
      <c:valAx>
        <c:axId val="101073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10588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789.4</c:v>
                </c:pt>
                <c:pt idx="1">
                  <c:v>618.01</c:v>
                </c:pt>
                <c:pt idx="2">
                  <c:v>436.83</c:v>
                </c:pt>
                <c:pt idx="3">
                  <c:v>294.13</c:v>
                </c:pt>
                <c:pt idx="4">
                  <c:v>611.92999999999995</c:v>
                </c:pt>
              </c:numCache>
            </c:numRef>
          </c:val>
        </c:ser>
        <c:dLbls>
          <c:showLegendKey val="0"/>
          <c:showVal val="0"/>
          <c:showCatName val="0"/>
          <c:showSerName val="0"/>
          <c:showPercent val="0"/>
          <c:showBubbleSize val="0"/>
        </c:dLbls>
        <c:gapWidth val="150"/>
        <c:axId val="101103488"/>
        <c:axId val="1011101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1239.2</c:v>
                </c:pt>
                <c:pt idx="1">
                  <c:v>1197.82</c:v>
                </c:pt>
                <c:pt idx="2">
                  <c:v>1126.77</c:v>
                </c:pt>
                <c:pt idx="3">
                  <c:v>1044.8</c:v>
                </c:pt>
                <c:pt idx="4">
                  <c:v>1081.8</c:v>
                </c:pt>
              </c:numCache>
            </c:numRef>
          </c:val>
          <c:smooth val="0"/>
        </c:ser>
        <c:dLbls>
          <c:showLegendKey val="0"/>
          <c:showVal val="0"/>
          <c:showCatName val="0"/>
          <c:showSerName val="0"/>
          <c:showPercent val="0"/>
          <c:showBubbleSize val="0"/>
        </c:dLbls>
        <c:marker val="1"/>
        <c:smooth val="0"/>
        <c:axId val="101103488"/>
        <c:axId val="101110144"/>
      </c:lineChart>
      <c:dateAx>
        <c:axId val="101103488"/>
        <c:scaling>
          <c:orientation val="minMax"/>
        </c:scaling>
        <c:delete val="1"/>
        <c:axPos val="b"/>
        <c:numFmt formatCode="ge" sourceLinked="1"/>
        <c:majorTickMark val="none"/>
        <c:minorTickMark val="none"/>
        <c:tickLblPos val="none"/>
        <c:crossAx val="101110144"/>
        <c:crosses val="autoZero"/>
        <c:auto val="1"/>
        <c:lblOffset val="100"/>
        <c:baseTimeUnit val="years"/>
      </c:dateAx>
      <c:valAx>
        <c:axId val="1011101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11034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83.88</c:v>
                </c:pt>
                <c:pt idx="1">
                  <c:v>72.150000000000006</c:v>
                </c:pt>
                <c:pt idx="2">
                  <c:v>82.04</c:v>
                </c:pt>
                <c:pt idx="3">
                  <c:v>74.209999999999994</c:v>
                </c:pt>
                <c:pt idx="4">
                  <c:v>73.13</c:v>
                </c:pt>
              </c:numCache>
            </c:numRef>
          </c:val>
        </c:ser>
        <c:dLbls>
          <c:showLegendKey val="0"/>
          <c:showVal val="0"/>
          <c:showCatName val="0"/>
          <c:showSerName val="0"/>
          <c:showPercent val="0"/>
          <c:showBubbleSize val="0"/>
        </c:dLbls>
        <c:gapWidth val="150"/>
        <c:axId val="101147392"/>
        <c:axId val="1011493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51.56</c:v>
                </c:pt>
                <c:pt idx="1">
                  <c:v>51.03</c:v>
                </c:pt>
                <c:pt idx="2">
                  <c:v>50.9</c:v>
                </c:pt>
                <c:pt idx="3">
                  <c:v>50.82</c:v>
                </c:pt>
                <c:pt idx="4">
                  <c:v>52.19</c:v>
                </c:pt>
              </c:numCache>
            </c:numRef>
          </c:val>
          <c:smooth val="0"/>
        </c:ser>
        <c:dLbls>
          <c:showLegendKey val="0"/>
          <c:showVal val="0"/>
          <c:showCatName val="0"/>
          <c:showSerName val="0"/>
          <c:showPercent val="0"/>
          <c:showBubbleSize val="0"/>
        </c:dLbls>
        <c:marker val="1"/>
        <c:smooth val="0"/>
        <c:axId val="101147392"/>
        <c:axId val="101149312"/>
      </c:lineChart>
      <c:dateAx>
        <c:axId val="101147392"/>
        <c:scaling>
          <c:orientation val="minMax"/>
        </c:scaling>
        <c:delete val="1"/>
        <c:axPos val="b"/>
        <c:numFmt formatCode="ge" sourceLinked="1"/>
        <c:majorTickMark val="none"/>
        <c:minorTickMark val="none"/>
        <c:tickLblPos val="none"/>
        <c:crossAx val="101149312"/>
        <c:crosses val="autoZero"/>
        <c:auto val="1"/>
        <c:lblOffset val="100"/>
        <c:baseTimeUnit val="years"/>
      </c:dateAx>
      <c:valAx>
        <c:axId val="1011493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11473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225.13</c:v>
                </c:pt>
                <c:pt idx="1">
                  <c:v>261.48</c:v>
                </c:pt>
                <c:pt idx="2">
                  <c:v>225.52</c:v>
                </c:pt>
                <c:pt idx="3">
                  <c:v>256.89</c:v>
                </c:pt>
                <c:pt idx="4">
                  <c:v>265.77</c:v>
                </c:pt>
              </c:numCache>
            </c:numRef>
          </c:val>
        </c:ser>
        <c:dLbls>
          <c:showLegendKey val="0"/>
          <c:showVal val="0"/>
          <c:showCatName val="0"/>
          <c:showSerName val="0"/>
          <c:showPercent val="0"/>
          <c:showBubbleSize val="0"/>
        </c:dLbls>
        <c:gapWidth val="150"/>
        <c:axId val="101175296"/>
        <c:axId val="1011772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283.26</c:v>
                </c:pt>
                <c:pt idx="1">
                  <c:v>289.60000000000002</c:v>
                </c:pt>
                <c:pt idx="2">
                  <c:v>293.27</c:v>
                </c:pt>
                <c:pt idx="3">
                  <c:v>300.52</c:v>
                </c:pt>
                <c:pt idx="4">
                  <c:v>296.14</c:v>
                </c:pt>
              </c:numCache>
            </c:numRef>
          </c:val>
          <c:smooth val="0"/>
        </c:ser>
        <c:dLbls>
          <c:showLegendKey val="0"/>
          <c:showVal val="0"/>
          <c:showCatName val="0"/>
          <c:showSerName val="0"/>
          <c:showPercent val="0"/>
          <c:showBubbleSize val="0"/>
        </c:dLbls>
        <c:marker val="1"/>
        <c:smooth val="0"/>
        <c:axId val="101175296"/>
        <c:axId val="101177216"/>
      </c:lineChart>
      <c:dateAx>
        <c:axId val="101175296"/>
        <c:scaling>
          <c:orientation val="minMax"/>
        </c:scaling>
        <c:delete val="1"/>
        <c:axPos val="b"/>
        <c:numFmt formatCode="ge" sourceLinked="1"/>
        <c:majorTickMark val="none"/>
        <c:minorTickMark val="none"/>
        <c:tickLblPos val="none"/>
        <c:crossAx val="101177216"/>
        <c:crosses val="autoZero"/>
        <c:auto val="1"/>
        <c:lblOffset val="100"/>
        <c:baseTimeUnit val="years"/>
      </c:dateAx>
      <c:valAx>
        <c:axId val="1011772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11752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【1,015.77】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【84.50】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【52.74】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【289.81】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【52.78】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view="pageBreakPreview" zoomScale="85" zoomScaleNormal="100" zoomScaleSheetLayoutView="85"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2" t="str">
        <f>データ!H6</f>
        <v>広島県　庄原市</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c r="A8" s="2"/>
      <c r="B8" s="70" t="str">
        <f>データ!I6</f>
        <v>法非適用</v>
      </c>
      <c r="C8" s="70"/>
      <c r="D8" s="70"/>
      <c r="E8" s="70"/>
      <c r="F8" s="70"/>
      <c r="G8" s="70"/>
      <c r="H8" s="70"/>
      <c r="I8" s="70" t="str">
        <f>データ!J6</f>
        <v>下水道事業</v>
      </c>
      <c r="J8" s="70"/>
      <c r="K8" s="70"/>
      <c r="L8" s="70"/>
      <c r="M8" s="70"/>
      <c r="N8" s="70"/>
      <c r="O8" s="70"/>
      <c r="P8" s="70" t="str">
        <f>データ!K6</f>
        <v>農業集落排水</v>
      </c>
      <c r="Q8" s="70"/>
      <c r="R8" s="70"/>
      <c r="S8" s="70"/>
      <c r="T8" s="70"/>
      <c r="U8" s="70"/>
      <c r="V8" s="70"/>
      <c r="W8" s="70" t="str">
        <f>データ!L6</f>
        <v>F2</v>
      </c>
      <c r="X8" s="70"/>
      <c r="Y8" s="70"/>
      <c r="Z8" s="70"/>
      <c r="AA8" s="70"/>
      <c r="AB8" s="70"/>
      <c r="AC8" s="70"/>
      <c r="AD8" s="3"/>
      <c r="AE8" s="3"/>
      <c r="AF8" s="3"/>
      <c r="AG8" s="3"/>
      <c r="AH8" s="3"/>
      <c r="AI8" s="3"/>
      <c r="AJ8" s="3"/>
      <c r="AK8" s="3"/>
      <c r="AL8" s="64">
        <f>データ!R6</f>
        <v>37557</v>
      </c>
      <c r="AM8" s="64"/>
      <c r="AN8" s="64"/>
      <c r="AO8" s="64"/>
      <c r="AP8" s="64"/>
      <c r="AQ8" s="64"/>
      <c r="AR8" s="64"/>
      <c r="AS8" s="64"/>
      <c r="AT8" s="63">
        <f>データ!S6</f>
        <v>1246.49</v>
      </c>
      <c r="AU8" s="63"/>
      <c r="AV8" s="63"/>
      <c r="AW8" s="63"/>
      <c r="AX8" s="63"/>
      <c r="AY8" s="63"/>
      <c r="AZ8" s="63"/>
      <c r="BA8" s="63"/>
      <c r="BB8" s="63">
        <f>データ!T6</f>
        <v>30.13</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c r="A10" s="2"/>
      <c r="B10" s="63" t="str">
        <f>データ!M6</f>
        <v>-</v>
      </c>
      <c r="C10" s="63"/>
      <c r="D10" s="63"/>
      <c r="E10" s="63"/>
      <c r="F10" s="63"/>
      <c r="G10" s="63"/>
      <c r="H10" s="63"/>
      <c r="I10" s="63" t="str">
        <f>データ!N6</f>
        <v>該当数値なし</v>
      </c>
      <c r="J10" s="63"/>
      <c r="K10" s="63"/>
      <c r="L10" s="63"/>
      <c r="M10" s="63"/>
      <c r="N10" s="63"/>
      <c r="O10" s="63"/>
      <c r="P10" s="63">
        <f>データ!O6</f>
        <v>14.9</v>
      </c>
      <c r="Q10" s="63"/>
      <c r="R10" s="63"/>
      <c r="S10" s="63"/>
      <c r="T10" s="63"/>
      <c r="U10" s="63"/>
      <c r="V10" s="63"/>
      <c r="W10" s="63">
        <f>データ!P6</f>
        <v>91.96</v>
      </c>
      <c r="X10" s="63"/>
      <c r="Y10" s="63"/>
      <c r="Z10" s="63"/>
      <c r="AA10" s="63"/>
      <c r="AB10" s="63"/>
      <c r="AC10" s="63"/>
      <c r="AD10" s="64">
        <f>データ!Q6</f>
        <v>3499</v>
      </c>
      <c r="AE10" s="64"/>
      <c r="AF10" s="64"/>
      <c r="AG10" s="64"/>
      <c r="AH10" s="64"/>
      <c r="AI10" s="64"/>
      <c r="AJ10" s="64"/>
      <c r="AK10" s="2"/>
      <c r="AL10" s="64">
        <f>データ!U6</f>
        <v>5547</v>
      </c>
      <c r="AM10" s="64"/>
      <c r="AN10" s="64"/>
      <c r="AO10" s="64"/>
      <c r="AP10" s="64"/>
      <c r="AQ10" s="64"/>
      <c r="AR10" s="64"/>
      <c r="AS10" s="64"/>
      <c r="AT10" s="63">
        <f>データ!V6</f>
        <v>1.78</v>
      </c>
      <c r="AU10" s="63"/>
      <c r="AV10" s="63"/>
      <c r="AW10" s="63"/>
      <c r="AX10" s="63"/>
      <c r="AY10" s="63"/>
      <c r="AZ10" s="63"/>
      <c r="BA10" s="63"/>
      <c r="BB10" s="63">
        <f>データ!W6</f>
        <v>3116.29</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108</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109</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110</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40</v>
      </c>
    </row>
    <row r="84" spans="1:78">
      <c r="C84" s="2" t="s">
        <v>41</v>
      </c>
    </row>
  </sheetData>
  <sheetProtection password="8649"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2015</v>
      </c>
      <c r="C6" s="31">
        <f t="shared" ref="C6:W6" si="3">C7</f>
        <v>342106</v>
      </c>
      <c r="D6" s="31">
        <f t="shared" si="3"/>
        <v>47</v>
      </c>
      <c r="E6" s="31">
        <f t="shared" si="3"/>
        <v>17</v>
      </c>
      <c r="F6" s="31">
        <f t="shared" si="3"/>
        <v>5</v>
      </c>
      <c r="G6" s="31">
        <f t="shared" si="3"/>
        <v>0</v>
      </c>
      <c r="H6" s="31" t="str">
        <f t="shared" si="3"/>
        <v>広島県　庄原市</v>
      </c>
      <c r="I6" s="31" t="str">
        <f t="shared" si="3"/>
        <v>法非適用</v>
      </c>
      <c r="J6" s="31" t="str">
        <f t="shared" si="3"/>
        <v>下水道事業</v>
      </c>
      <c r="K6" s="31" t="str">
        <f t="shared" si="3"/>
        <v>農業集落排水</v>
      </c>
      <c r="L6" s="31" t="str">
        <f t="shared" si="3"/>
        <v>F2</v>
      </c>
      <c r="M6" s="32" t="str">
        <f t="shared" si="3"/>
        <v>-</v>
      </c>
      <c r="N6" s="32" t="str">
        <f t="shared" si="3"/>
        <v>該当数値なし</v>
      </c>
      <c r="O6" s="32">
        <f t="shared" si="3"/>
        <v>14.9</v>
      </c>
      <c r="P6" s="32">
        <f t="shared" si="3"/>
        <v>91.96</v>
      </c>
      <c r="Q6" s="32">
        <f t="shared" si="3"/>
        <v>3499</v>
      </c>
      <c r="R6" s="32">
        <f t="shared" si="3"/>
        <v>37557</v>
      </c>
      <c r="S6" s="32">
        <f t="shared" si="3"/>
        <v>1246.49</v>
      </c>
      <c r="T6" s="32">
        <f t="shared" si="3"/>
        <v>30.13</v>
      </c>
      <c r="U6" s="32">
        <f t="shared" si="3"/>
        <v>5547</v>
      </c>
      <c r="V6" s="32">
        <f t="shared" si="3"/>
        <v>1.78</v>
      </c>
      <c r="W6" s="32">
        <f t="shared" si="3"/>
        <v>3116.29</v>
      </c>
      <c r="X6" s="33">
        <f>IF(X7="",NA(),X7)</f>
        <v>100.08</v>
      </c>
      <c r="Y6" s="33">
        <f t="shared" ref="Y6:AG6" si="4">IF(Y7="",NA(),Y7)</f>
        <v>96.98</v>
      </c>
      <c r="Z6" s="33">
        <f t="shared" si="4"/>
        <v>99.43</v>
      </c>
      <c r="AA6" s="33">
        <f t="shared" si="4"/>
        <v>99.23</v>
      </c>
      <c r="AB6" s="33">
        <f t="shared" si="4"/>
        <v>99.6</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789.4</v>
      </c>
      <c r="BF6" s="33">
        <f t="shared" ref="BF6:BN6" si="7">IF(BF7="",NA(),BF7)</f>
        <v>618.01</v>
      </c>
      <c r="BG6" s="33">
        <f t="shared" si="7"/>
        <v>436.83</v>
      </c>
      <c r="BH6" s="33">
        <f t="shared" si="7"/>
        <v>294.13</v>
      </c>
      <c r="BI6" s="33">
        <f t="shared" si="7"/>
        <v>611.92999999999995</v>
      </c>
      <c r="BJ6" s="33">
        <f t="shared" si="7"/>
        <v>1239.2</v>
      </c>
      <c r="BK6" s="33">
        <f t="shared" si="7"/>
        <v>1197.82</v>
      </c>
      <c r="BL6" s="33">
        <f t="shared" si="7"/>
        <v>1126.77</v>
      </c>
      <c r="BM6" s="33">
        <f t="shared" si="7"/>
        <v>1044.8</v>
      </c>
      <c r="BN6" s="33">
        <f t="shared" si="7"/>
        <v>1081.8</v>
      </c>
      <c r="BO6" s="32" t="str">
        <f>IF(BO7="","",IF(BO7="-","【-】","【"&amp;SUBSTITUTE(TEXT(BO7,"#,##0.00"),"-","△")&amp;"】"))</f>
        <v>【1,015.77】</v>
      </c>
      <c r="BP6" s="33">
        <f>IF(BP7="",NA(),BP7)</f>
        <v>83.88</v>
      </c>
      <c r="BQ6" s="33">
        <f t="shared" ref="BQ6:BY6" si="8">IF(BQ7="",NA(),BQ7)</f>
        <v>72.150000000000006</v>
      </c>
      <c r="BR6" s="33">
        <f t="shared" si="8"/>
        <v>82.04</v>
      </c>
      <c r="BS6" s="33">
        <f t="shared" si="8"/>
        <v>74.209999999999994</v>
      </c>
      <c r="BT6" s="33">
        <f t="shared" si="8"/>
        <v>73.13</v>
      </c>
      <c r="BU6" s="33">
        <f t="shared" si="8"/>
        <v>51.56</v>
      </c>
      <c r="BV6" s="33">
        <f t="shared" si="8"/>
        <v>51.03</v>
      </c>
      <c r="BW6" s="33">
        <f t="shared" si="8"/>
        <v>50.9</v>
      </c>
      <c r="BX6" s="33">
        <f t="shared" si="8"/>
        <v>50.82</v>
      </c>
      <c r="BY6" s="33">
        <f t="shared" si="8"/>
        <v>52.19</v>
      </c>
      <c r="BZ6" s="32" t="str">
        <f>IF(BZ7="","",IF(BZ7="-","【-】","【"&amp;SUBSTITUTE(TEXT(BZ7,"#,##0.00"),"-","△")&amp;"】"))</f>
        <v>【52.78】</v>
      </c>
      <c r="CA6" s="33">
        <f>IF(CA7="",NA(),CA7)</f>
        <v>225.13</v>
      </c>
      <c r="CB6" s="33">
        <f t="shared" ref="CB6:CJ6" si="9">IF(CB7="",NA(),CB7)</f>
        <v>261.48</v>
      </c>
      <c r="CC6" s="33">
        <f t="shared" si="9"/>
        <v>225.52</v>
      </c>
      <c r="CD6" s="33">
        <f t="shared" si="9"/>
        <v>256.89</v>
      </c>
      <c r="CE6" s="33">
        <f t="shared" si="9"/>
        <v>265.77</v>
      </c>
      <c r="CF6" s="33">
        <f t="shared" si="9"/>
        <v>283.26</v>
      </c>
      <c r="CG6" s="33">
        <f t="shared" si="9"/>
        <v>289.60000000000002</v>
      </c>
      <c r="CH6" s="33">
        <f t="shared" si="9"/>
        <v>293.27</v>
      </c>
      <c r="CI6" s="33">
        <f t="shared" si="9"/>
        <v>300.52</v>
      </c>
      <c r="CJ6" s="33">
        <f t="shared" si="9"/>
        <v>296.14</v>
      </c>
      <c r="CK6" s="32" t="str">
        <f>IF(CK7="","",IF(CK7="-","【-】","【"&amp;SUBSTITUTE(TEXT(CK7,"#,##0.00"),"-","△")&amp;"】"))</f>
        <v>【289.81】</v>
      </c>
      <c r="CL6" s="33">
        <f>IF(CL7="",NA(),CL7)</f>
        <v>49.41</v>
      </c>
      <c r="CM6" s="33">
        <f t="shared" ref="CM6:CU6" si="10">IF(CM7="",NA(),CM7)</f>
        <v>49.41</v>
      </c>
      <c r="CN6" s="33">
        <f t="shared" si="10"/>
        <v>49.41</v>
      </c>
      <c r="CO6" s="33">
        <f t="shared" si="10"/>
        <v>54.47</v>
      </c>
      <c r="CP6" s="33">
        <f t="shared" si="10"/>
        <v>53.47</v>
      </c>
      <c r="CQ6" s="33">
        <f t="shared" si="10"/>
        <v>55.2</v>
      </c>
      <c r="CR6" s="33">
        <f t="shared" si="10"/>
        <v>54.74</v>
      </c>
      <c r="CS6" s="33">
        <f t="shared" si="10"/>
        <v>53.78</v>
      </c>
      <c r="CT6" s="33">
        <f t="shared" si="10"/>
        <v>53.24</v>
      </c>
      <c r="CU6" s="33">
        <f t="shared" si="10"/>
        <v>52.31</v>
      </c>
      <c r="CV6" s="32" t="str">
        <f>IF(CV7="","",IF(CV7="-","【-】","【"&amp;SUBSTITUTE(TEXT(CV7,"#,##0.00"),"-","△")&amp;"】"))</f>
        <v>【52.74】</v>
      </c>
      <c r="CW6" s="33">
        <f>IF(CW7="",NA(),CW7)</f>
        <v>71.25</v>
      </c>
      <c r="CX6" s="33">
        <f t="shared" ref="CX6:DF6" si="11">IF(CX7="",NA(),CX7)</f>
        <v>74.069999999999993</v>
      </c>
      <c r="CY6" s="33">
        <f t="shared" si="11"/>
        <v>74.84</v>
      </c>
      <c r="CZ6" s="33">
        <f t="shared" si="11"/>
        <v>79.099999999999994</v>
      </c>
      <c r="DA6" s="33">
        <f t="shared" si="11"/>
        <v>79.77</v>
      </c>
      <c r="DB6" s="33">
        <f t="shared" si="11"/>
        <v>83.73</v>
      </c>
      <c r="DC6" s="33">
        <f t="shared" si="11"/>
        <v>83.88</v>
      </c>
      <c r="DD6" s="33">
        <f t="shared" si="11"/>
        <v>84.06</v>
      </c>
      <c r="DE6" s="33">
        <f t="shared" si="11"/>
        <v>84.07</v>
      </c>
      <c r="DF6" s="33">
        <f t="shared" si="11"/>
        <v>84.32</v>
      </c>
      <c r="DG6" s="32" t="str">
        <f>IF(DG7="","",IF(DG7="-","【-】","【"&amp;SUBSTITUTE(TEXT(DG7,"#,##0.00"),"-","△")&amp;"】"))</f>
        <v>【84.50】</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3">
        <f t="shared" si="14"/>
        <v>0.03</v>
      </c>
      <c r="EJ6" s="33">
        <f t="shared" si="14"/>
        <v>0.04</v>
      </c>
      <c r="EK6" s="33">
        <f t="shared" si="14"/>
        <v>0.03</v>
      </c>
      <c r="EL6" s="33">
        <f t="shared" si="14"/>
        <v>0.02</v>
      </c>
      <c r="EM6" s="33">
        <f t="shared" si="14"/>
        <v>0.01</v>
      </c>
      <c r="EN6" s="32" t="str">
        <f>IF(EN7="","",IF(EN7="-","【-】","【"&amp;SUBSTITUTE(TEXT(EN7,"#,##0.00"),"-","△")&amp;"】"))</f>
        <v>【0.03】</v>
      </c>
    </row>
    <row r="7" spans="1:144" s="34" customFormat="1">
      <c r="A7" s="26"/>
      <c r="B7" s="35">
        <v>2015</v>
      </c>
      <c r="C7" s="35">
        <v>342106</v>
      </c>
      <c r="D7" s="35">
        <v>47</v>
      </c>
      <c r="E7" s="35">
        <v>17</v>
      </c>
      <c r="F7" s="35">
        <v>5</v>
      </c>
      <c r="G7" s="35">
        <v>0</v>
      </c>
      <c r="H7" s="35" t="s">
        <v>96</v>
      </c>
      <c r="I7" s="35" t="s">
        <v>97</v>
      </c>
      <c r="J7" s="35" t="s">
        <v>98</v>
      </c>
      <c r="K7" s="35" t="s">
        <v>99</v>
      </c>
      <c r="L7" s="35" t="s">
        <v>100</v>
      </c>
      <c r="M7" s="36" t="s">
        <v>101</v>
      </c>
      <c r="N7" s="36" t="s">
        <v>102</v>
      </c>
      <c r="O7" s="36">
        <v>14.9</v>
      </c>
      <c r="P7" s="36">
        <v>91.96</v>
      </c>
      <c r="Q7" s="36">
        <v>3499</v>
      </c>
      <c r="R7" s="36">
        <v>37557</v>
      </c>
      <c r="S7" s="36">
        <v>1246.49</v>
      </c>
      <c r="T7" s="36">
        <v>30.13</v>
      </c>
      <c r="U7" s="36">
        <v>5547</v>
      </c>
      <c r="V7" s="36">
        <v>1.78</v>
      </c>
      <c r="W7" s="36">
        <v>3116.29</v>
      </c>
      <c r="X7" s="36">
        <v>100.08</v>
      </c>
      <c r="Y7" s="36">
        <v>96.98</v>
      </c>
      <c r="Z7" s="36">
        <v>99.43</v>
      </c>
      <c r="AA7" s="36">
        <v>99.23</v>
      </c>
      <c r="AB7" s="36">
        <v>99.6</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789.4</v>
      </c>
      <c r="BF7" s="36">
        <v>618.01</v>
      </c>
      <c r="BG7" s="36">
        <v>436.83</v>
      </c>
      <c r="BH7" s="36">
        <v>294.13</v>
      </c>
      <c r="BI7" s="36">
        <v>611.92999999999995</v>
      </c>
      <c r="BJ7" s="36">
        <v>1239.2</v>
      </c>
      <c r="BK7" s="36">
        <v>1197.82</v>
      </c>
      <c r="BL7" s="36">
        <v>1126.77</v>
      </c>
      <c r="BM7" s="36">
        <v>1044.8</v>
      </c>
      <c r="BN7" s="36">
        <v>1081.8</v>
      </c>
      <c r="BO7" s="36">
        <v>1015.77</v>
      </c>
      <c r="BP7" s="36">
        <v>83.88</v>
      </c>
      <c r="BQ7" s="36">
        <v>72.150000000000006</v>
      </c>
      <c r="BR7" s="36">
        <v>82.04</v>
      </c>
      <c r="BS7" s="36">
        <v>74.209999999999994</v>
      </c>
      <c r="BT7" s="36">
        <v>73.13</v>
      </c>
      <c r="BU7" s="36">
        <v>51.56</v>
      </c>
      <c r="BV7" s="36">
        <v>51.03</v>
      </c>
      <c r="BW7" s="36">
        <v>50.9</v>
      </c>
      <c r="BX7" s="36">
        <v>50.82</v>
      </c>
      <c r="BY7" s="36">
        <v>52.19</v>
      </c>
      <c r="BZ7" s="36">
        <v>52.78</v>
      </c>
      <c r="CA7" s="36">
        <v>225.13</v>
      </c>
      <c r="CB7" s="36">
        <v>261.48</v>
      </c>
      <c r="CC7" s="36">
        <v>225.52</v>
      </c>
      <c r="CD7" s="36">
        <v>256.89</v>
      </c>
      <c r="CE7" s="36">
        <v>265.77</v>
      </c>
      <c r="CF7" s="36">
        <v>283.26</v>
      </c>
      <c r="CG7" s="36">
        <v>289.60000000000002</v>
      </c>
      <c r="CH7" s="36">
        <v>293.27</v>
      </c>
      <c r="CI7" s="36">
        <v>300.52</v>
      </c>
      <c r="CJ7" s="36">
        <v>296.14</v>
      </c>
      <c r="CK7" s="36">
        <v>289.81</v>
      </c>
      <c r="CL7" s="36">
        <v>49.41</v>
      </c>
      <c r="CM7" s="36">
        <v>49.41</v>
      </c>
      <c r="CN7" s="36">
        <v>49.41</v>
      </c>
      <c r="CO7" s="36">
        <v>54.47</v>
      </c>
      <c r="CP7" s="36">
        <v>53.47</v>
      </c>
      <c r="CQ7" s="36">
        <v>55.2</v>
      </c>
      <c r="CR7" s="36">
        <v>54.74</v>
      </c>
      <c r="CS7" s="36">
        <v>53.78</v>
      </c>
      <c r="CT7" s="36">
        <v>53.24</v>
      </c>
      <c r="CU7" s="36">
        <v>52.31</v>
      </c>
      <c r="CV7" s="36">
        <v>52.74</v>
      </c>
      <c r="CW7" s="36">
        <v>71.25</v>
      </c>
      <c r="CX7" s="36">
        <v>74.069999999999993</v>
      </c>
      <c r="CY7" s="36">
        <v>74.84</v>
      </c>
      <c r="CZ7" s="36">
        <v>79.099999999999994</v>
      </c>
      <c r="DA7" s="36">
        <v>79.77</v>
      </c>
      <c r="DB7" s="36">
        <v>83.73</v>
      </c>
      <c r="DC7" s="36">
        <v>83.88</v>
      </c>
      <c r="DD7" s="36">
        <v>84.06</v>
      </c>
      <c r="DE7" s="36">
        <v>84.07</v>
      </c>
      <c r="DF7" s="36">
        <v>84.32</v>
      </c>
      <c r="DG7" s="36">
        <v>84.5</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0.03</v>
      </c>
      <c r="EJ7" s="36">
        <v>0.04</v>
      </c>
      <c r="EK7" s="36">
        <v>0.03</v>
      </c>
      <c r="EL7" s="36">
        <v>0.02</v>
      </c>
      <c r="EM7" s="36">
        <v>0.01</v>
      </c>
      <c r="EN7" s="36">
        <v>0.03</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2017-02-13T01:20:17Z</cp:lastPrinted>
  <dcterms:created xsi:type="dcterms:W3CDTF">2017-02-08T03:14:17Z</dcterms:created>
  <dcterms:modified xsi:type="dcterms:W3CDTF">2017-02-17T06:14:33Z</dcterms:modified>
  <cp:category/>
</cp:coreProperties>
</file>