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AY8" i="4" s="1"/>
  <c r="R6" i="5"/>
  <c r="AQ8" i="4" s="1"/>
  <c r="Q6" i="5"/>
  <c r="P6" i="5"/>
  <c r="O6" i="5"/>
  <c r="R10" i="4" s="1"/>
  <c r="N6" i="5"/>
  <c r="M6" i="5"/>
  <c r="B10" i="4" s="1"/>
  <c r="L6" i="5"/>
  <c r="K6" i="5"/>
  <c r="R8" i="4" s="1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J10" i="4"/>
  <c r="AI8" i="4"/>
  <c r="Z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<sst xmlns="http://schemas.openxmlformats.org/spreadsheetml/2006/main" count="218" uniqueCount="108">
  <si>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</si>
  <si>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</si>
  <si>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</si>
  <si>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</si>
  <si>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</si>
  <si>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</si>
  <si>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</si>
  <si>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</si>
  <si>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</si>
  <si>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</si>
  <si>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</si>
  <si>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</si>
  <si>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</si>
  <si>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</si>
  <si>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</si>
  <si>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</si>
  <si>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</si>
  <si>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</si>
  <si>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</si>
  <si>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</si>
  <si>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</si>
  <si>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</si>
  <si>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</si>
  <si>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</si>
  <si>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</si>
  <si>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</si>
  <si>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</si>
  <si>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</si>
  <si>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</si>
  <si>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</si>
  <si>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</si>
  <si>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</si>
  <si>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</si>
  <si>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</si>
  <si>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</si>
  <si>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</si>
  <si>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</si>
  <si>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</si>
  <si>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</si>
  <si>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</si>
  <si>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</si>
  <si>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</si>
  <si>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</si>
  <si>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</si>
  <si>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</si>
  <si>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</si>
  <si>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</si>
  <si>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</si>
  <si>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</si>
  <si>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</si>
  <si>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</si>
  <si>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</si>
  <si>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</si>
  <si>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</si>
  <si>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</si>
  <si>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</si>
  <si>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</si>
  <si>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</si>
  <si>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</si>
  <si>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</si>
  <si>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</si>
  <si>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</si>
  <si>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</si>
  <si>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</si>
  <si>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</si>
  <si>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</si>
  <si>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</si>
  <si>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</si>
  <si>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</si>
  <si>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</si>
  <si>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</si>
  <si>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</si>
  <si>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</si>
  <si>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</si>
  <si>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</si>
  <si>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</si>
  <si>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</si>
  <si>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</si>
  <si>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</si>
  <si>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</si>
  <si>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</si>
  <si>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</si>
  <si>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</si>
  <si>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</si>
  <si>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</si>
  <si>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</si>
  <si>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</si>
  <si>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</si>
  <si>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</si>
  <si>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</si>
  <si>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</si>
  <si>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</si>
  <si>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</si>
  <si>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大崎上島町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</si>
  <si>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</si>
  <si>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</si>
  <si>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</si>
  <si>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</si>
  <si>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</si>
  <si>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</si>
  <si>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</si>
  <si>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</si>
  <si>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</si>
  <si>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</si>
  <si>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</si>
  <si>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収益的収支比率及び料金回収率はともに100％を下回っており、一般会計からの繰入金を費用の財源の一部としている状況である。これらの要因として、給水原価が高いことがあげられる。
　大崎上島町は水源が乏しいため、島外から海底送水管により水道用水の供給を受けている。このことから、類似団体に比べても、給水原価は高い状況となっている。
　また、水需要の減少により、施設利用率は減少傾向にあるが、漏水調査を継続的に行っていることなどから、有収率は類似団体に比べ高い水準となっている。
　企業債残高対給水収益比率は、類似団体に比べてかなり低く推移している。これは、施設整備の財源について、国庫補助金を活用し、企業債の発行額を抑えてきたことが要因である。
</t>
    <rPh sb="1" eb="4">
      <t>シュウエキテキ</t>
    </rPh>
    <rPh sb="4" eb="6">
      <t>シュウシ</t>
    </rPh>
    <rPh sb="6" eb="8">
      <t>ヒリツ</t>
    </rPh>
    <rPh sb="8" eb="9">
      <t>オヨ</t>
    </rPh>
    <rPh sb="193" eb="195">
      <t>ロウスイ</t>
    </rPh>
    <rPh sb="195" eb="197">
      <t>チョウサ</t>
    </rPh>
    <rPh sb="198" eb="201">
      <t>ケイゾクテキ</t>
    </rPh>
    <rPh sb="202" eb="203">
      <t>オコナ</t>
    </rPh>
    <rPh sb="218" eb="220">
      <t>ルイジ</t>
    </rPh>
    <rPh sb="220" eb="222">
      <t>ダンタイ</t>
    </rPh>
    <rPh sb="265" eb="267">
      <t>スイイ</t>
    </rPh>
    <rPh sb="276" eb="278">
      <t>シセツ</t>
    </rPh>
    <rPh sb="278" eb="280">
      <t>セイビ</t>
    </rPh>
    <rPh sb="281" eb="283">
      <t>ザイゲン</t>
    </rPh>
    <rPh sb="288" eb="290">
      <t>コッコ</t>
    </rPh>
    <rPh sb="290" eb="292">
      <t>ホジョ</t>
    </rPh>
    <rPh sb="292" eb="293">
      <t>キン</t>
    </rPh>
    <rPh sb="294" eb="296">
      <t>カツヨウ</t>
    </rPh>
    <rPh sb="298" eb="300">
      <t>キギョウ</t>
    </rPh>
    <rPh sb="300" eb="301">
      <t>サイ</t>
    </rPh>
    <rPh sb="302" eb="305">
      <t>ハッコウガク</t>
    </rPh>
    <rPh sb="306" eb="307">
      <t>オサ</t>
    </rPh>
    <rPh sb="314" eb="316">
      <t>ヨウイン</t>
    </rPh>
    <phoneticPr fontId="4"/>
  </si>
  <si>
    <t>　管路更新率は、平成25年度以降、０％となっている。基幹管路については、平成3年度から平成24年度までに概ね更新してきたため、当面、更新事業を予定していない。今後は基幹管路以外の更新を適宜行う予定である。</t>
    <rPh sb="1" eb="3">
      <t>カンロ</t>
    </rPh>
    <rPh sb="3" eb="5">
      <t>コウシン</t>
    </rPh>
    <rPh sb="5" eb="6">
      <t>リツ</t>
    </rPh>
    <rPh sb="8" eb="10">
      <t>ヘイセイ</t>
    </rPh>
    <rPh sb="12" eb="14">
      <t>ネンド</t>
    </rPh>
    <rPh sb="14" eb="16">
      <t>イコウ</t>
    </rPh>
    <rPh sb="26" eb="28">
      <t>キカン</t>
    </rPh>
    <rPh sb="28" eb="30">
      <t>カンロ</t>
    </rPh>
    <rPh sb="52" eb="53">
      <t>オオム</t>
    </rPh>
    <rPh sb="63" eb="65">
      <t>トウメン</t>
    </rPh>
    <rPh sb="66" eb="68">
      <t>コウシン</t>
    </rPh>
    <rPh sb="68" eb="70">
      <t>ジギョウ</t>
    </rPh>
    <rPh sb="71" eb="73">
      <t>ヨテイ</t>
    </rPh>
    <rPh sb="92" eb="94">
      <t>テキギ</t>
    </rPh>
    <rPh sb="94" eb="95">
      <t>オコナ</t>
    </rPh>
    <rPh sb="96" eb="98">
      <t>ヨテイ</t>
    </rPh>
    <phoneticPr fontId="4"/>
  </si>
  <si>
    <t>　町が経営する４つの簡易水道事業について、平成28年度末までに統合し、地方公営企業法を全部適用する予定である。今後、事業統合を踏まえ、中期財政計画を作成したうえで、経営の健全化の検討を行う。
　水道施設については、施設の最適化の検討を進めており、引き続き施設の統廃合などにより、施設利用率の向上を図る。また、施設更新計画（設備編）に基づいた施設の更新により、安定供給を図る。</t>
    <rPh sb="1" eb="2">
      <t>チョウ</t>
    </rPh>
    <rPh sb="3" eb="5">
      <t>ケイエイ</t>
    </rPh>
    <rPh sb="10" eb="12">
      <t>カンイ</t>
    </rPh>
    <rPh sb="12" eb="14">
      <t>スイドウ</t>
    </rPh>
    <rPh sb="14" eb="16">
      <t>ジギョウ</t>
    </rPh>
    <rPh sb="21" eb="23">
      <t>ヘイセイ</t>
    </rPh>
    <rPh sb="25" eb="28">
      <t>ネンドマツ</t>
    </rPh>
    <rPh sb="31" eb="33">
      <t>トウゴウ</t>
    </rPh>
    <rPh sb="35" eb="37">
      <t>チホウ</t>
    </rPh>
    <rPh sb="37" eb="39">
      <t>コウエイ</t>
    </rPh>
    <rPh sb="39" eb="41">
      <t>キギョウ</t>
    </rPh>
    <rPh sb="41" eb="42">
      <t>ホウ</t>
    </rPh>
    <rPh sb="43" eb="45">
      <t>ゼンブ</t>
    </rPh>
    <rPh sb="45" eb="47">
      <t>テキヨウ</t>
    </rPh>
    <rPh sb="49" eb="51">
      <t>ヨテイ</t>
    </rPh>
    <rPh sb="55" eb="57">
      <t>コンゴ</t>
    </rPh>
    <rPh sb="58" eb="60">
      <t>ジギョウ</t>
    </rPh>
    <rPh sb="60" eb="62">
      <t>トウゴウ</t>
    </rPh>
    <rPh sb="63" eb="64">
      <t>フ</t>
    </rPh>
    <rPh sb="82" eb="84">
      <t>ケイエイ</t>
    </rPh>
    <rPh sb="139" eb="141">
      <t>シセツ</t>
    </rPh>
    <rPh sb="141" eb="144">
      <t>リヨウリツ</t>
    </rPh>
    <rPh sb="145" eb="147">
      <t>コウジョウ</t>
    </rPh>
    <rPh sb="148" eb="149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</si>
</sst>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0.74</c:v>
                </c:pt>
                <c:pt idx="1">
                  <c:v>0.75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77504"/>
        <c:axId val="9735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1.08</c:v>
                </c:pt>
                <c:pt idx="1">
                  <c:v>0.69</c:v>
                </c:pt>
                <c:pt idx="2">
                  <c:v>0.89</c:v>
                </c:pt>
                <c:pt idx="3">
                  <c:v>0.98</c:v>
                </c:pt>
                <c:pt idx="4">
                  <c:v>0.76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7504"/>
        <c:axId val="97358208"/>
      </c:lineChart>
      <c:dateAx>
        <c:axId val="9707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58208"/>
        <c:crosses val="autoZero"/>
        <c:auto val="1"/>
        <c:lblOffset val="100"/>
        <c:baseTimeUnit val="years"/>
      </c:dateAx>
      <c:valAx>
        <c:axId val="9735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7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54.01</c:v>
                </c:pt>
                <c:pt idx="1">
                  <c:v>50.87</c:v>
                </c:pt>
                <c:pt idx="2">
                  <c:v>50</c:v>
                </c:pt>
                <c:pt idx="3">
                  <c:v>49.79</c:v>
                </c:pt>
                <c:pt idx="4">
                  <c:v>52.4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05536"/>
        <c:axId val="10033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59.84</c:v>
                </c:pt>
                <c:pt idx="1">
                  <c:v>60.66</c:v>
                </c:pt>
                <c:pt idx="2">
                  <c:v>60.17</c:v>
                </c:pt>
                <c:pt idx="3">
                  <c:v>58.96</c:v>
                </c:pt>
                <c:pt idx="4">
                  <c:v>58.1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05536"/>
        <c:axId val="100332288"/>
      </c:lineChart>
      <c:dateAx>
        <c:axId val="10030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332288"/>
        <c:crosses val="autoZero"/>
        <c:auto val="1"/>
        <c:lblOffset val="100"/>
        <c:baseTimeUnit val="years"/>
      </c:dateAx>
      <c:valAx>
        <c:axId val="10033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0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84.06</c:v>
                </c:pt>
                <c:pt idx="1">
                  <c:v>83.6</c:v>
                </c:pt>
                <c:pt idx="2">
                  <c:v>85.67</c:v>
                </c:pt>
                <c:pt idx="3">
                  <c:v>84.56</c:v>
                </c:pt>
                <c:pt idx="4">
                  <c:v>85.08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32128"/>
        <c:axId val="10043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77.989999999999995</c:v>
                </c:pt>
                <c:pt idx="1">
                  <c:v>77.319999999999993</c:v>
                </c:pt>
                <c:pt idx="2">
                  <c:v>76.680000000000007</c:v>
                </c:pt>
                <c:pt idx="3">
                  <c:v>76.58</c:v>
                </c:pt>
                <c:pt idx="4">
                  <c:v>76.69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32128"/>
        <c:axId val="100438400"/>
      </c:lineChart>
      <c:dateAx>
        <c:axId val="10043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38400"/>
        <c:crosses val="autoZero"/>
        <c:auto val="1"/>
        <c:lblOffset val="100"/>
        <c:baseTimeUnit val="years"/>
      </c:dateAx>
      <c:valAx>
        <c:axId val="10043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3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90.84</c:v>
                </c:pt>
                <c:pt idx="1">
                  <c:v>90.82</c:v>
                </c:pt>
                <c:pt idx="2">
                  <c:v>85.37</c:v>
                </c:pt>
                <c:pt idx="3">
                  <c:v>93.28</c:v>
                </c:pt>
                <c:pt idx="4">
                  <c:v>85.15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57344"/>
        <c:axId val="9727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73.63</c:v>
                </c:pt>
                <c:pt idx="2">
                  <c:v>75.709999999999994</c:v>
                </c:pt>
                <c:pt idx="3">
                  <c:v>75.09</c:v>
                </c:pt>
                <c:pt idx="4">
                  <c:v>75.34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57344"/>
        <c:axId val="97275904"/>
      </c:lineChart>
      <c:dateAx>
        <c:axId val="9725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75904"/>
        <c:crosses val="autoZero"/>
        <c:auto val="1"/>
        <c:lblOffset val="100"/>
        <c:baseTimeUnit val="years"/>
      </c:dateAx>
      <c:valAx>
        <c:axId val="9727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57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02016"/>
        <c:axId val="9730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02016"/>
        <c:axId val="97303936"/>
      </c:lineChart>
      <c:dateAx>
        <c:axId val="9730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03936"/>
        <c:crosses val="autoZero"/>
        <c:auto val="1"/>
        <c:lblOffset val="100"/>
        <c:baseTimeUnit val="years"/>
      </c:dateAx>
      <c:valAx>
        <c:axId val="9730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30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36512"/>
        <c:axId val="97938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36512"/>
        <c:axId val="97938432"/>
      </c:lineChart>
      <c:dateAx>
        <c:axId val="9793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938432"/>
        <c:crosses val="autoZero"/>
        <c:auto val="1"/>
        <c:lblOffset val="100"/>
        <c:baseTimeUnit val="years"/>
      </c:dateAx>
      <c:valAx>
        <c:axId val="97938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93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73376"/>
        <c:axId val="9797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73376"/>
        <c:axId val="97975296"/>
      </c:lineChart>
      <c:dateAx>
        <c:axId val="9797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975296"/>
        <c:crosses val="autoZero"/>
        <c:auto val="1"/>
        <c:lblOffset val="100"/>
        <c:baseTimeUnit val="years"/>
      </c:dateAx>
      <c:valAx>
        <c:axId val="9797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97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78560"/>
        <c:axId val="10019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8560"/>
        <c:axId val="100193024"/>
      </c:lineChart>
      <c:dateAx>
        <c:axId val="10017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93024"/>
        <c:crosses val="autoZero"/>
        <c:auto val="1"/>
        <c:lblOffset val="100"/>
        <c:baseTimeUnit val="years"/>
      </c:dateAx>
      <c:valAx>
        <c:axId val="10019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7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338.2</c:v>
                </c:pt>
                <c:pt idx="1">
                  <c:v>355.58</c:v>
                </c:pt>
                <c:pt idx="2">
                  <c:v>347.49</c:v>
                </c:pt>
                <c:pt idx="3">
                  <c:v>339.85</c:v>
                </c:pt>
                <c:pt idx="4">
                  <c:v>311.82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10944"/>
        <c:axId val="10022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1168.8</c:v>
                </c:pt>
                <c:pt idx="1">
                  <c:v>1158.82</c:v>
                </c:pt>
                <c:pt idx="2">
                  <c:v>1167.7</c:v>
                </c:pt>
                <c:pt idx="3">
                  <c:v>1228.58</c:v>
                </c:pt>
                <c:pt idx="4">
                  <c:v>1280.18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10944"/>
        <c:axId val="100229504"/>
      </c:lineChart>
      <c:dateAx>
        <c:axId val="10021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29504"/>
        <c:crosses val="autoZero"/>
        <c:auto val="1"/>
        <c:lblOffset val="100"/>
        <c:baseTimeUnit val="years"/>
      </c:dateAx>
      <c:valAx>
        <c:axId val="10022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1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75.58</c:v>
                </c:pt>
                <c:pt idx="1">
                  <c:v>72.900000000000006</c:v>
                </c:pt>
                <c:pt idx="2">
                  <c:v>77.56</c:v>
                </c:pt>
                <c:pt idx="3">
                  <c:v>76.900000000000006</c:v>
                </c:pt>
                <c:pt idx="4">
                  <c:v>80.88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62272"/>
        <c:axId val="10026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56.44</c:v>
                </c:pt>
                <c:pt idx="1">
                  <c:v>55.6</c:v>
                </c:pt>
                <c:pt idx="2">
                  <c:v>54.43</c:v>
                </c:pt>
                <c:pt idx="3">
                  <c:v>53.81</c:v>
                </c:pt>
                <c:pt idx="4">
                  <c:v>53.62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2272"/>
        <c:axId val="100264192"/>
      </c:lineChart>
      <c:dateAx>
        <c:axId val="10026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64192"/>
        <c:crosses val="autoZero"/>
        <c:auto val="1"/>
        <c:lblOffset val="100"/>
        <c:baseTimeUnit val="years"/>
      </c:dateAx>
      <c:valAx>
        <c:axId val="10026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6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315.43</c:v>
                </c:pt>
                <c:pt idx="1">
                  <c:v>333.31</c:v>
                </c:pt>
                <c:pt idx="2">
                  <c:v>313.74</c:v>
                </c:pt>
                <c:pt idx="3">
                  <c:v>324.74</c:v>
                </c:pt>
                <c:pt idx="4">
                  <c:v>306.33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89920"/>
        <c:axId val="10029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270.7</c:v>
                </c:pt>
                <c:pt idx="1">
                  <c:v>275.86</c:v>
                </c:pt>
                <c:pt idx="2">
                  <c:v>279.8</c:v>
                </c:pt>
                <c:pt idx="3">
                  <c:v>284.64999999999998</c:v>
                </c:pt>
                <c:pt idx="4">
                  <c:v>287.7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9920"/>
        <c:axId val="100292096"/>
      </c:lineChart>
      <c:dateAx>
        <c:axId val="10028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92096"/>
        <c:crosses val="autoZero"/>
        <c:auto val="1"/>
        <c:lblOffset val="100"/>
        <c:baseTimeUnit val="years"/>
      </c:dateAx>
      <c:valAx>
        <c:axId val="10029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8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view="pageBreakPreview" zoomScale="85" zoomScaleNormal="85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広島県　大崎上島町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D2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7988</v>
      </c>
      <c r="AJ8" s="74"/>
      <c r="AK8" s="74"/>
      <c r="AL8" s="74"/>
      <c r="AM8" s="74"/>
      <c r="AN8" s="74"/>
      <c r="AO8" s="74"/>
      <c r="AP8" s="75"/>
      <c r="AQ8" s="56">
        <f>データ!R6</f>
        <v>43.11</v>
      </c>
      <c r="AR8" s="56"/>
      <c r="AS8" s="56"/>
      <c r="AT8" s="56"/>
      <c r="AU8" s="56"/>
      <c r="AV8" s="56"/>
      <c r="AW8" s="56"/>
      <c r="AX8" s="56"/>
      <c r="AY8" s="56">
        <f>データ!S6</f>
        <v>185.29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99.8</v>
      </c>
      <c r="S10" s="56"/>
      <c r="T10" s="56"/>
      <c r="U10" s="56"/>
      <c r="V10" s="56"/>
      <c r="W10" s="56"/>
      <c r="X10" s="56"/>
      <c r="Y10" s="56"/>
      <c r="Z10" s="64">
        <f>データ!P6</f>
        <v>3780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7825</v>
      </c>
      <c r="AJ10" s="64"/>
      <c r="AK10" s="64"/>
      <c r="AL10" s="64"/>
      <c r="AM10" s="64"/>
      <c r="AN10" s="64"/>
      <c r="AO10" s="64"/>
      <c r="AP10" s="64"/>
      <c r="AQ10" s="56">
        <f>データ!U6</f>
        <v>14.33</v>
      </c>
      <c r="AR10" s="56"/>
      <c r="AS10" s="56"/>
      <c r="AT10" s="56"/>
      <c r="AU10" s="56"/>
      <c r="AV10" s="56"/>
      <c r="AW10" s="56"/>
      <c r="AX10" s="56"/>
      <c r="AY10" s="56">
        <f>データ!V6</f>
        <v>546.05999999999995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105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106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344311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広島県　大崎上島町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99.8</v>
      </c>
      <c r="P6" s="32">
        <f t="shared" si="3"/>
        <v>3780</v>
      </c>
      <c r="Q6" s="32">
        <f t="shared" si="3"/>
        <v>7988</v>
      </c>
      <c r="R6" s="32">
        <f t="shared" si="3"/>
        <v>43.11</v>
      </c>
      <c r="S6" s="32">
        <f t="shared" si="3"/>
        <v>185.29</v>
      </c>
      <c r="T6" s="32">
        <f t="shared" si="3"/>
        <v>7825</v>
      </c>
      <c r="U6" s="32">
        <f t="shared" si="3"/>
        <v>14.33</v>
      </c>
      <c r="V6" s="32">
        <f t="shared" si="3"/>
        <v>546.05999999999995</v>
      </c>
      <c r="W6" s="33">
        <f>IF(W7="",NA(),W7)</f>
        <v>90.84</v>
      </c>
      <c r="X6" s="33">
        <f t="shared" ref="X6:AF6" si="4">IF(X7="",NA(),X7)</f>
        <v>90.82</v>
      </c>
      <c r="Y6" s="33">
        <f t="shared" si="4"/>
        <v>85.37</v>
      </c>
      <c r="Z6" s="33">
        <f t="shared" si="4"/>
        <v>93.28</v>
      </c>
      <c r="AA6" s="33">
        <f t="shared" si="4"/>
        <v>85.15</v>
      </c>
      <c r="AB6" s="33">
        <f t="shared" si="4"/>
        <v>75.239999999999995</v>
      </c>
      <c r="AC6" s="33">
        <f t="shared" si="4"/>
        <v>73.63</v>
      </c>
      <c r="AD6" s="33">
        <f t="shared" si="4"/>
        <v>75.709999999999994</v>
      </c>
      <c r="AE6" s="33">
        <f t="shared" si="4"/>
        <v>75.09</v>
      </c>
      <c r="AF6" s="33">
        <f t="shared" si="4"/>
        <v>75.34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338.2</v>
      </c>
      <c r="BE6" s="33">
        <f t="shared" ref="BE6:BM6" si="7">IF(BE7="",NA(),BE7)</f>
        <v>355.58</v>
      </c>
      <c r="BF6" s="33">
        <f t="shared" si="7"/>
        <v>347.49</v>
      </c>
      <c r="BG6" s="33">
        <f t="shared" si="7"/>
        <v>339.85</v>
      </c>
      <c r="BH6" s="33">
        <f t="shared" si="7"/>
        <v>311.82</v>
      </c>
      <c r="BI6" s="33">
        <f t="shared" si="7"/>
        <v>1168.8</v>
      </c>
      <c r="BJ6" s="33">
        <f t="shared" si="7"/>
        <v>1158.82</v>
      </c>
      <c r="BK6" s="33">
        <f t="shared" si="7"/>
        <v>1167.7</v>
      </c>
      <c r="BL6" s="33">
        <f t="shared" si="7"/>
        <v>1228.58</v>
      </c>
      <c r="BM6" s="33">
        <f t="shared" si="7"/>
        <v>1280.18</v>
      </c>
      <c r="BN6" s="32" t="str">
        <f>IF(BN7="","",IF(BN7="-","【-】","【"&amp;SUBSTITUTE(TEXT(BN7,"#,##0.00"),"-","△")&amp;"】"))</f>
        <v>【1,242.90】</v>
      </c>
      <c r="BO6" s="33">
        <f>IF(BO7="",NA(),BO7)</f>
        <v>75.58</v>
      </c>
      <c r="BP6" s="33">
        <f t="shared" ref="BP6:BX6" si="8">IF(BP7="",NA(),BP7)</f>
        <v>72.900000000000006</v>
      </c>
      <c r="BQ6" s="33">
        <f t="shared" si="8"/>
        <v>77.56</v>
      </c>
      <c r="BR6" s="33">
        <f t="shared" si="8"/>
        <v>76.900000000000006</v>
      </c>
      <c r="BS6" s="33">
        <f t="shared" si="8"/>
        <v>80.88</v>
      </c>
      <c r="BT6" s="33">
        <f t="shared" si="8"/>
        <v>56.44</v>
      </c>
      <c r="BU6" s="33">
        <f t="shared" si="8"/>
        <v>55.6</v>
      </c>
      <c r="BV6" s="33">
        <f t="shared" si="8"/>
        <v>54.43</v>
      </c>
      <c r="BW6" s="33">
        <f t="shared" si="8"/>
        <v>53.81</v>
      </c>
      <c r="BX6" s="33">
        <f t="shared" si="8"/>
        <v>53.62</v>
      </c>
      <c r="BY6" s="32" t="str">
        <f>IF(BY7="","",IF(BY7="-","【-】","【"&amp;SUBSTITUTE(TEXT(BY7,"#,##0.00"),"-","△")&amp;"】"))</f>
        <v>【33.35】</v>
      </c>
      <c r="BZ6" s="33">
        <f>IF(BZ7="",NA(),BZ7)</f>
        <v>315.43</v>
      </c>
      <c r="CA6" s="33">
        <f t="shared" ref="CA6:CI6" si="9">IF(CA7="",NA(),CA7)</f>
        <v>333.31</v>
      </c>
      <c r="CB6" s="33">
        <f t="shared" si="9"/>
        <v>313.74</v>
      </c>
      <c r="CC6" s="33">
        <f t="shared" si="9"/>
        <v>324.74</v>
      </c>
      <c r="CD6" s="33">
        <f t="shared" si="9"/>
        <v>306.33</v>
      </c>
      <c r="CE6" s="33">
        <f t="shared" si="9"/>
        <v>270.7</v>
      </c>
      <c r="CF6" s="33">
        <f t="shared" si="9"/>
        <v>275.86</v>
      </c>
      <c r="CG6" s="33">
        <f t="shared" si="9"/>
        <v>279.8</v>
      </c>
      <c r="CH6" s="33">
        <f t="shared" si="9"/>
        <v>284.64999999999998</v>
      </c>
      <c r="CI6" s="33">
        <f t="shared" si="9"/>
        <v>287.7</v>
      </c>
      <c r="CJ6" s="32" t="str">
        <f>IF(CJ7="","",IF(CJ7="-","【-】","【"&amp;SUBSTITUTE(TEXT(CJ7,"#,##0.00"),"-","△")&amp;"】"))</f>
        <v>【524.69】</v>
      </c>
      <c r="CK6" s="33">
        <f>IF(CK7="",NA(),CK7)</f>
        <v>54.01</v>
      </c>
      <c r="CL6" s="33">
        <f t="shared" ref="CL6:CT6" si="10">IF(CL7="",NA(),CL7)</f>
        <v>50.87</v>
      </c>
      <c r="CM6" s="33">
        <f t="shared" si="10"/>
        <v>50</v>
      </c>
      <c r="CN6" s="33">
        <f t="shared" si="10"/>
        <v>49.79</v>
      </c>
      <c r="CO6" s="33">
        <f t="shared" si="10"/>
        <v>52.4</v>
      </c>
      <c r="CP6" s="33">
        <f t="shared" si="10"/>
        <v>59.84</v>
      </c>
      <c r="CQ6" s="33">
        <f t="shared" si="10"/>
        <v>60.66</v>
      </c>
      <c r="CR6" s="33">
        <f t="shared" si="10"/>
        <v>60.17</v>
      </c>
      <c r="CS6" s="33">
        <f t="shared" si="10"/>
        <v>58.96</v>
      </c>
      <c r="CT6" s="33">
        <f t="shared" si="10"/>
        <v>58.1</v>
      </c>
      <c r="CU6" s="32" t="str">
        <f>IF(CU7="","",IF(CU7="-","【-】","【"&amp;SUBSTITUTE(TEXT(CU7,"#,##0.00"),"-","△")&amp;"】"))</f>
        <v>【57.58】</v>
      </c>
      <c r="CV6" s="33">
        <f>IF(CV7="",NA(),CV7)</f>
        <v>84.06</v>
      </c>
      <c r="CW6" s="33">
        <f t="shared" ref="CW6:DE6" si="11">IF(CW7="",NA(),CW7)</f>
        <v>83.6</v>
      </c>
      <c r="CX6" s="33">
        <f t="shared" si="11"/>
        <v>85.67</v>
      </c>
      <c r="CY6" s="33">
        <f t="shared" si="11"/>
        <v>84.56</v>
      </c>
      <c r="CZ6" s="33">
        <f t="shared" si="11"/>
        <v>85.08</v>
      </c>
      <c r="DA6" s="33">
        <f t="shared" si="11"/>
        <v>77.989999999999995</v>
      </c>
      <c r="DB6" s="33">
        <f t="shared" si="11"/>
        <v>77.319999999999993</v>
      </c>
      <c r="DC6" s="33">
        <f t="shared" si="11"/>
        <v>76.680000000000007</v>
      </c>
      <c r="DD6" s="33">
        <f t="shared" si="11"/>
        <v>76.58</v>
      </c>
      <c r="DE6" s="33">
        <f t="shared" si="11"/>
        <v>76.69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0.74</v>
      </c>
      <c r="ED6" s="33">
        <f t="shared" ref="ED6:EL6" si="14">IF(ED7="",NA(),ED7)</f>
        <v>0.75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1.08</v>
      </c>
      <c r="EI6" s="33">
        <f t="shared" si="14"/>
        <v>0.69</v>
      </c>
      <c r="EJ6" s="33">
        <f t="shared" si="14"/>
        <v>0.89</v>
      </c>
      <c r="EK6" s="33">
        <f t="shared" si="14"/>
        <v>0.98</v>
      </c>
      <c r="EL6" s="33">
        <f t="shared" si="14"/>
        <v>0.76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344311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99.8</v>
      </c>
      <c r="P7" s="36">
        <v>3780</v>
      </c>
      <c r="Q7" s="36">
        <v>7988</v>
      </c>
      <c r="R7" s="36">
        <v>43.11</v>
      </c>
      <c r="S7" s="36">
        <v>185.29</v>
      </c>
      <c r="T7" s="36">
        <v>7825</v>
      </c>
      <c r="U7" s="36">
        <v>14.33</v>
      </c>
      <c r="V7" s="36">
        <v>546.05999999999995</v>
      </c>
      <c r="W7" s="36">
        <v>90.84</v>
      </c>
      <c r="X7" s="36">
        <v>90.82</v>
      </c>
      <c r="Y7" s="36">
        <v>85.37</v>
      </c>
      <c r="Z7" s="36">
        <v>93.28</v>
      </c>
      <c r="AA7" s="36">
        <v>85.15</v>
      </c>
      <c r="AB7" s="36">
        <v>75.239999999999995</v>
      </c>
      <c r="AC7" s="36">
        <v>73.63</v>
      </c>
      <c r="AD7" s="36">
        <v>75.709999999999994</v>
      </c>
      <c r="AE7" s="36">
        <v>75.09</v>
      </c>
      <c r="AF7" s="36">
        <v>75.34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338.2</v>
      </c>
      <c r="BE7" s="36">
        <v>355.58</v>
      </c>
      <c r="BF7" s="36">
        <v>347.49</v>
      </c>
      <c r="BG7" s="36">
        <v>339.85</v>
      </c>
      <c r="BH7" s="36">
        <v>311.82</v>
      </c>
      <c r="BI7" s="36">
        <v>1168.8</v>
      </c>
      <c r="BJ7" s="36">
        <v>1158.82</v>
      </c>
      <c r="BK7" s="36">
        <v>1167.7</v>
      </c>
      <c r="BL7" s="36">
        <v>1228.58</v>
      </c>
      <c r="BM7" s="36">
        <v>1280.18</v>
      </c>
      <c r="BN7" s="36">
        <v>1242.9000000000001</v>
      </c>
      <c r="BO7" s="36">
        <v>75.58</v>
      </c>
      <c r="BP7" s="36">
        <v>72.900000000000006</v>
      </c>
      <c r="BQ7" s="36">
        <v>77.56</v>
      </c>
      <c r="BR7" s="36">
        <v>76.900000000000006</v>
      </c>
      <c r="BS7" s="36">
        <v>80.88</v>
      </c>
      <c r="BT7" s="36">
        <v>56.44</v>
      </c>
      <c r="BU7" s="36">
        <v>55.6</v>
      </c>
      <c r="BV7" s="36">
        <v>54.43</v>
      </c>
      <c r="BW7" s="36">
        <v>53.81</v>
      </c>
      <c r="BX7" s="36">
        <v>53.62</v>
      </c>
      <c r="BY7" s="36">
        <v>33.35</v>
      </c>
      <c r="BZ7" s="36">
        <v>315.43</v>
      </c>
      <c r="CA7" s="36">
        <v>333.31</v>
      </c>
      <c r="CB7" s="36">
        <v>313.74</v>
      </c>
      <c r="CC7" s="36">
        <v>324.74</v>
      </c>
      <c r="CD7" s="36">
        <v>306.33</v>
      </c>
      <c r="CE7" s="36">
        <v>270.7</v>
      </c>
      <c r="CF7" s="36">
        <v>275.86</v>
      </c>
      <c r="CG7" s="36">
        <v>279.8</v>
      </c>
      <c r="CH7" s="36">
        <v>284.64999999999998</v>
      </c>
      <c r="CI7" s="36">
        <v>287.7</v>
      </c>
      <c r="CJ7" s="36">
        <v>524.69000000000005</v>
      </c>
      <c r="CK7" s="36">
        <v>54.01</v>
      </c>
      <c r="CL7" s="36">
        <v>50.87</v>
      </c>
      <c r="CM7" s="36">
        <v>50</v>
      </c>
      <c r="CN7" s="36">
        <v>49.79</v>
      </c>
      <c r="CO7" s="36">
        <v>52.4</v>
      </c>
      <c r="CP7" s="36">
        <v>59.84</v>
      </c>
      <c r="CQ7" s="36">
        <v>60.66</v>
      </c>
      <c r="CR7" s="36">
        <v>60.17</v>
      </c>
      <c r="CS7" s="36">
        <v>58.96</v>
      </c>
      <c r="CT7" s="36">
        <v>58.1</v>
      </c>
      <c r="CU7" s="36">
        <v>57.58</v>
      </c>
      <c r="CV7" s="36">
        <v>84.06</v>
      </c>
      <c r="CW7" s="36">
        <v>83.6</v>
      </c>
      <c r="CX7" s="36">
        <v>85.67</v>
      </c>
      <c r="CY7" s="36">
        <v>84.56</v>
      </c>
      <c r="CZ7" s="36">
        <v>85.08</v>
      </c>
      <c r="DA7" s="36">
        <v>77.989999999999995</v>
      </c>
      <c r="DB7" s="36">
        <v>77.319999999999993</v>
      </c>
      <c r="DC7" s="36">
        <v>76.680000000000007</v>
      </c>
      <c r="DD7" s="36">
        <v>76.58</v>
      </c>
      <c r="DE7" s="36">
        <v>76.69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0.74</v>
      </c>
      <c r="ED7" s="36">
        <v>0.75</v>
      </c>
      <c r="EE7" s="36">
        <v>0</v>
      </c>
      <c r="EF7" s="36">
        <v>0</v>
      </c>
      <c r="EG7" s="36">
        <v>0</v>
      </c>
      <c r="EH7" s="36">
        <v>1.08</v>
      </c>
      <c r="EI7" s="36">
        <v>0.69</v>
      </c>
      <c r="EJ7" s="36">
        <v>0.89</v>
      </c>
      <c r="EK7" s="36">
        <v>0.98</v>
      </c>
      <c r="EL7" s="36">
        <v>0.76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2017-02-07T02:24:20Z</cp:lastPrinted>
  <dcterms:created xsi:type="dcterms:W3CDTF">2016-12-02T02:21:07Z</dcterms:created>
  <dcterms:modified xsi:type="dcterms:W3CDTF">2017-02-16T07:24:26Z</dcterms:modified>
  <cp:category/>
</cp:coreProperties>
</file>