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<sst xmlns="http://schemas.openxmlformats.org/spreadsheetml/2006/main" count="221" uniqueCount="111">
  <si>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</si>
  <si>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</si>
  <si>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</si>
  <si>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</si>
  <si>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</si>
  <si>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</si>
  <si>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</si>
  <si>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</si>
  <si>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</si>
  <si>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</si>
  <si>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</si>
  <si>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</si>
  <si>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</si>
  <si>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</si>
  <si>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</si>
  <si>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</si>
  <si>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</si>
  <si>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</si>
  <si>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</si>
  <si>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</si>
  <si>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</si>
  <si>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</si>
  <si>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</si>
  <si>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</si>
  <si>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</si>
  <si>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</si>
  <si>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</si>
  <si>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</si>
  <si>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</si>
  <si>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</si>
  <si>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</si>
  <si>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</si>
  <si>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</si>
  <si>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</si>
  <si>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</si>
  <si>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</si>
  <si>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</si>
  <si>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</si>
  <si>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</si>
  <si>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</si>
  <si>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</si>
  <si>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</si>
  <si>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</si>
  <si>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</si>
  <si>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</si>
  <si>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</si>
  <si>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</si>
  <si>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</si>
  <si>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</si>
  <si>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</si>
  <si>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</si>
  <si>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</si>
  <si>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</si>
  <si>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</si>
  <si>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</si>
  <si>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</si>
  <si>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</si>
  <si>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</si>
  <si>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</si>
  <si>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</si>
  <si>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</si>
  <si>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</si>
  <si>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</si>
  <si>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</si>
  <si>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</si>
  <si>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</si>
  <si>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</si>
  <si>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</si>
  <si>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</si>
  <si>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</si>
  <si>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</si>
  <si>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</si>
  <si>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</si>
  <si>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</si>
  <si>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</si>
  <si>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</si>
  <si>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</si>
  <si>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</si>
  <si>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</si>
  <si>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</si>
  <si>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</si>
  <si>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</si>
  <si>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</si>
  <si>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</si>
  <si>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</si>
  <si>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</si>
  <si>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</si>
  <si>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</si>
  <si>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</si>
  <si>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</si>
  <si>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</si>
  <si>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</si>
  <si>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</si>
  <si>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</si>
  <si>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</si>
  <si>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</si>
  <si>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大崎上島町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</si>
  <si>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</si>
  <si>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</si>
  <si>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</si>
  <si>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</si>
  <si>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</si>
  <si>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</si>
  <si>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</si>
  <si>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</si>
  <si>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</si>
  <si>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</si>
  <si>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</si>
  <si>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は、過去５年間０％となっている。これは、当該事業が平成16年度に供用開始しており、管渠の耐用年数50年に対し、11年程度しか経過していないことから、管渠の更新時期を迎えていないためである。
　設備については、今後、耐用年数を迎えるものがあり、計画的な更新が必要である。</t>
    <phoneticPr fontId="4"/>
  </si>
  <si>
    <t>　事業の経営について、経営戦略を作成中であり、中長期的な経営状況の把握及び経営健全化の検討を行っている。
　長寿命化計画に基づいて、老朽化した施設（主に設備）の更新等を行っており、今後も引き続き長寿命化を進める予定である。</t>
    <rPh sb="1" eb="3">
      <t>ジギョウ</t>
    </rPh>
    <rPh sb="11" eb="13">
      <t>ケイエイ</t>
    </rPh>
    <rPh sb="13" eb="15">
      <t>センリャク</t>
    </rPh>
    <rPh sb="16" eb="18">
      <t>サクセイ</t>
    </rPh>
    <rPh sb="18" eb="19">
      <t>チュウ</t>
    </rPh>
    <rPh sb="28" eb="30">
      <t>ケイエイ</t>
    </rPh>
    <rPh sb="35" eb="36">
      <t>オヨ</t>
    </rPh>
    <rPh sb="37" eb="39">
      <t>ケイエイ</t>
    </rPh>
    <rPh sb="43" eb="45">
      <t>ケントウ</t>
    </rPh>
    <rPh sb="46" eb="47">
      <t>オコナ</t>
    </rPh>
    <phoneticPr fontId="4"/>
  </si>
  <si>
    <t>　平成26年度、平成27年度において、施設利用率の向上により、汚水処理原価が低下し、経費回収率が増加している。
　これは、平成26年度からの大崎クールジェン㈱による実証実験発電所の建設に伴い、短期的に処理区域内人口が増加し、年間処理水量が増加したことによるものである。
　企業債残高対事業規模比率は、類似団体に比べかなり低くなっている。この要因は、施設整備にあたり、国庫補助金を活用し、企業債の発行額を抑えてきたためである。</t>
    <rPh sb="1" eb="3">
      <t>ヘイセイ</t>
    </rPh>
    <rPh sb="5" eb="7">
      <t>ネンド</t>
    </rPh>
    <rPh sb="8" eb="10">
      <t>ヘイセイ</t>
    </rPh>
    <rPh sb="12" eb="14">
      <t>ネンド</t>
    </rPh>
    <rPh sb="19" eb="21">
      <t>シセツ</t>
    </rPh>
    <rPh sb="21" eb="24">
      <t>リヨウリツ</t>
    </rPh>
    <rPh sb="25" eb="27">
      <t>コウジョウ</t>
    </rPh>
    <rPh sb="31" eb="33">
      <t>オスイ</t>
    </rPh>
    <rPh sb="33" eb="35">
      <t>ショリ</t>
    </rPh>
    <rPh sb="35" eb="37">
      <t>ゲンカ</t>
    </rPh>
    <rPh sb="38" eb="40">
      <t>テイカ</t>
    </rPh>
    <rPh sb="42" eb="44">
      <t>ケイヒ</t>
    </rPh>
    <rPh sb="44" eb="46">
      <t>カイシュウ</t>
    </rPh>
    <rPh sb="46" eb="47">
      <t>リツ</t>
    </rPh>
    <rPh sb="48" eb="50">
      <t>ゾウカ</t>
    </rPh>
    <rPh sb="61" eb="63">
      <t>ヘイセイ</t>
    </rPh>
    <rPh sb="65" eb="67">
      <t>ネンド</t>
    </rPh>
    <rPh sb="70" eb="72">
      <t>オオサキ</t>
    </rPh>
    <rPh sb="82" eb="84">
      <t>ジッショウ</t>
    </rPh>
    <rPh sb="84" eb="86">
      <t>ジッケン</t>
    </rPh>
    <rPh sb="86" eb="88">
      <t>ハツデン</t>
    </rPh>
    <rPh sb="88" eb="89">
      <t>ショ</t>
    </rPh>
    <rPh sb="90" eb="92">
      <t>ケンセツ</t>
    </rPh>
    <rPh sb="93" eb="94">
      <t>トモナ</t>
    </rPh>
    <rPh sb="96" eb="98">
      <t>タンキ</t>
    </rPh>
    <rPh sb="98" eb="99">
      <t>テキ</t>
    </rPh>
    <rPh sb="100" eb="102">
      <t>ショリ</t>
    </rPh>
    <rPh sb="102" eb="104">
      <t>クイキ</t>
    </rPh>
    <rPh sb="104" eb="105">
      <t>ナイ</t>
    </rPh>
    <rPh sb="105" eb="107">
      <t>ジンコウ</t>
    </rPh>
    <rPh sb="108" eb="110">
      <t>ゾウカ</t>
    </rPh>
    <rPh sb="112" eb="114">
      <t>ネンカン</t>
    </rPh>
    <rPh sb="114" eb="116">
      <t>ショリ</t>
    </rPh>
    <rPh sb="116" eb="118">
      <t>スイリョウ</t>
    </rPh>
    <rPh sb="119" eb="121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</si>
</sst>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56000"/>
        <c:axId val="10049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56000"/>
        <c:axId val="100499840"/>
      </c:lineChart>
      <c:dateAx>
        <c:axId val="10025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99840"/>
        <c:crosses val="autoZero"/>
        <c:auto val="1"/>
        <c:lblOffset val="100"/>
        <c:baseTimeUnit val="years"/>
      </c:dateAx>
      <c:valAx>
        <c:axId val="10049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5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48.67</c:v>
                </c:pt>
                <c:pt idx="1">
                  <c:v>50.89</c:v>
                </c:pt>
                <c:pt idx="2">
                  <c:v>58.11</c:v>
                </c:pt>
                <c:pt idx="3">
                  <c:v>66.67</c:v>
                </c:pt>
                <c:pt idx="4">
                  <c:v>78.11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41792"/>
        <c:axId val="10986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36.65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1792"/>
        <c:axId val="109864448"/>
      </c:lineChart>
      <c:dateAx>
        <c:axId val="10984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864448"/>
        <c:crosses val="autoZero"/>
        <c:auto val="1"/>
        <c:lblOffset val="100"/>
        <c:baseTimeUnit val="years"/>
      </c:dateAx>
      <c:valAx>
        <c:axId val="10986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84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70.17</c:v>
                </c:pt>
                <c:pt idx="1">
                  <c:v>59.87</c:v>
                </c:pt>
                <c:pt idx="2">
                  <c:v>64.63</c:v>
                </c:pt>
                <c:pt idx="3">
                  <c:v>73.510000000000005</c:v>
                </c:pt>
                <c:pt idx="4">
                  <c:v>76.45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0560"/>
        <c:axId val="10990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68.83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0560"/>
        <c:axId val="109909120"/>
      </c:lineChart>
      <c:dateAx>
        <c:axId val="10989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909120"/>
        <c:crosses val="autoZero"/>
        <c:auto val="1"/>
        <c:lblOffset val="100"/>
        <c:baseTimeUnit val="years"/>
      </c:dateAx>
      <c:valAx>
        <c:axId val="10990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89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112.3</c:v>
                </c:pt>
                <c:pt idx="1">
                  <c:v>125.99</c:v>
                </c:pt>
                <c:pt idx="2">
                  <c:v>106.01</c:v>
                </c:pt>
                <c:pt idx="3">
                  <c:v>98.99</c:v>
                </c:pt>
                <c:pt idx="4">
                  <c:v>101.88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66912"/>
        <c:axId val="100585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6912"/>
        <c:axId val="100585472"/>
      </c:lineChart>
      <c:dateAx>
        <c:axId val="10056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585472"/>
        <c:crosses val="autoZero"/>
        <c:auto val="1"/>
        <c:lblOffset val="100"/>
        <c:baseTimeUnit val="years"/>
      </c:dateAx>
      <c:valAx>
        <c:axId val="100585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566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60160"/>
        <c:axId val="10166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0160"/>
        <c:axId val="101662080"/>
      </c:lineChart>
      <c:dateAx>
        <c:axId val="10166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62080"/>
        <c:crosses val="autoZero"/>
        <c:auto val="1"/>
        <c:lblOffset val="100"/>
        <c:baseTimeUnit val="years"/>
      </c:dateAx>
      <c:valAx>
        <c:axId val="10166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66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04832"/>
        <c:axId val="10170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04832"/>
        <c:axId val="101706752"/>
      </c:lineChart>
      <c:dateAx>
        <c:axId val="10170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06752"/>
        <c:crosses val="autoZero"/>
        <c:auto val="1"/>
        <c:lblOffset val="100"/>
        <c:baseTimeUnit val="years"/>
      </c:dateAx>
      <c:valAx>
        <c:axId val="10170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04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06016"/>
        <c:axId val="10960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6016"/>
        <c:axId val="109607936"/>
      </c:lineChart>
      <c:dateAx>
        <c:axId val="109606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607936"/>
        <c:crosses val="autoZero"/>
        <c:auto val="1"/>
        <c:lblOffset val="100"/>
        <c:baseTimeUnit val="years"/>
      </c:dateAx>
      <c:valAx>
        <c:axId val="10960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606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75040"/>
        <c:axId val="10997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5040"/>
        <c:axId val="109976960"/>
      </c:lineChart>
      <c:dateAx>
        <c:axId val="109975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976960"/>
        <c:crosses val="autoZero"/>
        <c:auto val="1"/>
        <c:lblOffset val="100"/>
        <c:baseTimeUnit val="years"/>
      </c:dateAx>
      <c:valAx>
        <c:axId val="10997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97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597.83000000000004</c:v>
                </c:pt>
                <c:pt idx="1">
                  <c:v>574.48</c:v>
                </c:pt>
                <c:pt idx="2">
                  <c:v>678.32</c:v>
                </c:pt>
                <c:pt idx="3">
                  <c:v>1023.69</c:v>
                </c:pt>
                <c:pt idx="4">
                  <c:v>512.70000000000005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15616"/>
        <c:axId val="11001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1673.47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15616"/>
        <c:axId val="110017536"/>
      </c:lineChart>
      <c:dateAx>
        <c:axId val="11001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017536"/>
        <c:crosses val="autoZero"/>
        <c:auto val="1"/>
        <c:lblOffset val="100"/>
        <c:baseTimeUnit val="years"/>
      </c:dateAx>
      <c:valAx>
        <c:axId val="11001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01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71.569999999999993</c:v>
                </c:pt>
                <c:pt idx="1">
                  <c:v>67.540000000000006</c:v>
                </c:pt>
                <c:pt idx="2">
                  <c:v>65.78</c:v>
                </c:pt>
                <c:pt idx="3">
                  <c:v>87.9</c:v>
                </c:pt>
                <c:pt idx="4">
                  <c:v>95.66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32608"/>
        <c:axId val="10973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32608"/>
        <c:axId val="109734528"/>
      </c:lineChart>
      <c:dateAx>
        <c:axId val="10973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734528"/>
        <c:crosses val="autoZero"/>
        <c:auto val="1"/>
        <c:lblOffset val="100"/>
        <c:baseTimeUnit val="years"/>
      </c:dateAx>
      <c:valAx>
        <c:axId val="10973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73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347.55</c:v>
                </c:pt>
                <c:pt idx="1">
                  <c:v>365.78</c:v>
                </c:pt>
                <c:pt idx="2">
                  <c:v>381.82</c:v>
                </c:pt>
                <c:pt idx="3">
                  <c:v>323.72000000000003</c:v>
                </c:pt>
                <c:pt idx="4">
                  <c:v>284.95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60512"/>
        <c:axId val="10976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332.02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60512"/>
        <c:axId val="109762432"/>
      </c:lineChart>
      <c:dateAx>
        <c:axId val="10976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762432"/>
        <c:crosses val="autoZero"/>
        <c:auto val="1"/>
        <c:lblOffset val="100"/>
        <c:baseTimeUnit val="years"/>
      </c:dateAx>
      <c:valAx>
        <c:axId val="10976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76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55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大崎上島町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7988</v>
      </c>
      <c r="AM8" s="64"/>
      <c r="AN8" s="64"/>
      <c r="AO8" s="64"/>
      <c r="AP8" s="64"/>
      <c r="AQ8" s="64"/>
      <c r="AR8" s="64"/>
      <c r="AS8" s="64"/>
      <c r="AT8" s="63">
        <f>データ!S6</f>
        <v>43.11</v>
      </c>
      <c r="AU8" s="63"/>
      <c r="AV8" s="63"/>
      <c r="AW8" s="63"/>
      <c r="AX8" s="63"/>
      <c r="AY8" s="63"/>
      <c r="AZ8" s="63"/>
      <c r="BA8" s="63"/>
      <c r="BB8" s="63">
        <f>データ!T6</f>
        <v>185.29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32.81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3564</v>
      </c>
      <c r="AE10" s="64"/>
      <c r="AF10" s="64"/>
      <c r="AG10" s="64"/>
      <c r="AH10" s="64"/>
      <c r="AI10" s="64"/>
      <c r="AJ10" s="64"/>
      <c r="AK10" s="2"/>
      <c r="AL10" s="64">
        <f>データ!U6</f>
        <v>2573</v>
      </c>
      <c r="AM10" s="64"/>
      <c r="AN10" s="64"/>
      <c r="AO10" s="64"/>
      <c r="AP10" s="64"/>
      <c r="AQ10" s="64"/>
      <c r="AR10" s="64"/>
      <c r="AS10" s="64"/>
      <c r="AT10" s="63">
        <f>データ!V6</f>
        <v>0.89</v>
      </c>
      <c r="AU10" s="63"/>
      <c r="AV10" s="63"/>
      <c r="AW10" s="63"/>
      <c r="AX10" s="63"/>
      <c r="AY10" s="63"/>
      <c r="AZ10" s="63"/>
      <c r="BA10" s="63"/>
      <c r="BB10" s="63">
        <f>データ!W6</f>
        <v>2891.01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344311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広島県　大崎上島町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32.81</v>
      </c>
      <c r="P6" s="32">
        <f t="shared" si="3"/>
        <v>100</v>
      </c>
      <c r="Q6" s="32">
        <f t="shared" si="3"/>
        <v>3564</v>
      </c>
      <c r="R6" s="32">
        <f t="shared" si="3"/>
        <v>7988</v>
      </c>
      <c r="S6" s="32">
        <f t="shared" si="3"/>
        <v>43.11</v>
      </c>
      <c r="T6" s="32">
        <f t="shared" si="3"/>
        <v>185.29</v>
      </c>
      <c r="U6" s="32">
        <f t="shared" si="3"/>
        <v>2573</v>
      </c>
      <c r="V6" s="32">
        <f t="shared" si="3"/>
        <v>0.89</v>
      </c>
      <c r="W6" s="32">
        <f t="shared" si="3"/>
        <v>2891.01</v>
      </c>
      <c r="X6" s="33">
        <f>IF(X7="",NA(),X7)</f>
        <v>112.3</v>
      </c>
      <c r="Y6" s="33">
        <f t="shared" ref="Y6:AG6" si="4">IF(Y7="",NA(),Y7)</f>
        <v>125.99</v>
      </c>
      <c r="Z6" s="33">
        <f t="shared" si="4"/>
        <v>106.01</v>
      </c>
      <c r="AA6" s="33">
        <f t="shared" si="4"/>
        <v>98.99</v>
      </c>
      <c r="AB6" s="33">
        <f t="shared" si="4"/>
        <v>101.88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597.83000000000004</v>
      </c>
      <c r="BF6" s="33">
        <f t="shared" ref="BF6:BN6" si="7">IF(BF7="",NA(),BF7)</f>
        <v>574.48</v>
      </c>
      <c r="BG6" s="33">
        <f t="shared" si="7"/>
        <v>678.32</v>
      </c>
      <c r="BH6" s="33">
        <f t="shared" si="7"/>
        <v>1023.69</v>
      </c>
      <c r="BI6" s="33">
        <f t="shared" si="7"/>
        <v>512.70000000000005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1673.47</v>
      </c>
      <c r="BO6" s="32" t="str">
        <f>IF(BO7="","",IF(BO7="-","【-】","【"&amp;SUBSTITUTE(TEXT(BO7,"#,##0.00"),"-","△")&amp;"】"))</f>
        <v>【1,457.06】</v>
      </c>
      <c r="BP6" s="33">
        <f>IF(BP7="",NA(),BP7)</f>
        <v>71.569999999999993</v>
      </c>
      <c r="BQ6" s="33">
        <f t="shared" ref="BQ6:BY6" si="8">IF(BQ7="",NA(),BQ7)</f>
        <v>67.540000000000006</v>
      </c>
      <c r="BR6" s="33">
        <f t="shared" si="8"/>
        <v>65.78</v>
      </c>
      <c r="BS6" s="33">
        <f t="shared" si="8"/>
        <v>87.9</v>
      </c>
      <c r="BT6" s="33">
        <f t="shared" si="8"/>
        <v>95.66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49.22</v>
      </c>
      <c r="BZ6" s="32" t="str">
        <f>IF(BZ7="","",IF(BZ7="-","【-】","【"&amp;SUBSTITUTE(TEXT(BZ7,"#,##0.00"),"-","△")&amp;"】"))</f>
        <v>【64.73】</v>
      </c>
      <c r="CA6" s="33">
        <f>IF(CA7="",NA(),CA7)</f>
        <v>347.55</v>
      </c>
      <c r="CB6" s="33">
        <f t="shared" ref="CB6:CJ6" si="9">IF(CB7="",NA(),CB7)</f>
        <v>365.78</v>
      </c>
      <c r="CC6" s="33">
        <f t="shared" si="9"/>
        <v>381.82</v>
      </c>
      <c r="CD6" s="33">
        <f t="shared" si="9"/>
        <v>323.72000000000003</v>
      </c>
      <c r="CE6" s="33">
        <f t="shared" si="9"/>
        <v>284.95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332.02</v>
      </c>
      <c r="CK6" s="32" t="str">
        <f>IF(CK7="","",IF(CK7="-","【-】","【"&amp;SUBSTITUTE(TEXT(CK7,"#,##0.00"),"-","△")&amp;"】"))</f>
        <v>【250.25】</v>
      </c>
      <c r="CL6" s="33">
        <f>IF(CL7="",NA(),CL7)</f>
        <v>48.67</v>
      </c>
      <c r="CM6" s="33">
        <f t="shared" ref="CM6:CU6" si="10">IF(CM7="",NA(),CM7)</f>
        <v>50.89</v>
      </c>
      <c r="CN6" s="33">
        <f t="shared" si="10"/>
        <v>58.11</v>
      </c>
      <c r="CO6" s="33">
        <f t="shared" si="10"/>
        <v>66.67</v>
      </c>
      <c r="CP6" s="33">
        <f t="shared" si="10"/>
        <v>78.11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36.65</v>
      </c>
      <c r="CV6" s="32" t="str">
        <f>IF(CV7="","",IF(CV7="-","【-】","【"&amp;SUBSTITUTE(TEXT(CV7,"#,##0.00"),"-","△")&amp;"】"))</f>
        <v>【40.31】</v>
      </c>
      <c r="CW6" s="33">
        <f>IF(CW7="",NA(),CW7)</f>
        <v>70.17</v>
      </c>
      <c r="CX6" s="33">
        <f t="shared" ref="CX6:DF6" si="11">IF(CX7="",NA(),CX7)</f>
        <v>59.87</v>
      </c>
      <c r="CY6" s="33">
        <f t="shared" si="11"/>
        <v>64.63</v>
      </c>
      <c r="CZ6" s="33">
        <f t="shared" si="11"/>
        <v>73.510000000000005</v>
      </c>
      <c r="DA6" s="33">
        <f t="shared" si="11"/>
        <v>76.45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68.83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0.26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344311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32.81</v>
      </c>
      <c r="P7" s="36">
        <v>100</v>
      </c>
      <c r="Q7" s="36">
        <v>3564</v>
      </c>
      <c r="R7" s="36">
        <v>7988</v>
      </c>
      <c r="S7" s="36">
        <v>43.11</v>
      </c>
      <c r="T7" s="36">
        <v>185.29</v>
      </c>
      <c r="U7" s="36">
        <v>2573</v>
      </c>
      <c r="V7" s="36">
        <v>0.89</v>
      </c>
      <c r="W7" s="36">
        <v>2891.01</v>
      </c>
      <c r="X7" s="36">
        <v>112.3</v>
      </c>
      <c r="Y7" s="36">
        <v>125.99</v>
      </c>
      <c r="Z7" s="36">
        <v>106.01</v>
      </c>
      <c r="AA7" s="36">
        <v>98.99</v>
      </c>
      <c r="AB7" s="36">
        <v>101.88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597.83000000000004</v>
      </c>
      <c r="BF7" s="36">
        <v>574.48</v>
      </c>
      <c r="BG7" s="36">
        <v>678.32</v>
      </c>
      <c r="BH7" s="36">
        <v>1023.69</v>
      </c>
      <c r="BI7" s="36">
        <v>512.70000000000005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1673.47</v>
      </c>
      <c r="BO7" s="36">
        <v>1457.06</v>
      </c>
      <c r="BP7" s="36">
        <v>71.569999999999993</v>
      </c>
      <c r="BQ7" s="36">
        <v>67.540000000000006</v>
      </c>
      <c r="BR7" s="36">
        <v>65.78</v>
      </c>
      <c r="BS7" s="36">
        <v>87.9</v>
      </c>
      <c r="BT7" s="36">
        <v>95.66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49.22</v>
      </c>
      <c r="BZ7" s="36">
        <v>64.73</v>
      </c>
      <c r="CA7" s="36">
        <v>347.55</v>
      </c>
      <c r="CB7" s="36">
        <v>365.78</v>
      </c>
      <c r="CC7" s="36">
        <v>381.82</v>
      </c>
      <c r="CD7" s="36">
        <v>323.72000000000003</v>
      </c>
      <c r="CE7" s="36">
        <v>284.95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332.02</v>
      </c>
      <c r="CK7" s="36">
        <v>250.25</v>
      </c>
      <c r="CL7" s="36">
        <v>48.67</v>
      </c>
      <c r="CM7" s="36">
        <v>50.89</v>
      </c>
      <c r="CN7" s="36">
        <v>58.11</v>
      </c>
      <c r="CO7" s="36">
        <v>66.67</v>
      </c>
      <c r="CP7" s="36">
        <v>78.11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36.65</v>
      </c>
      <c r="CV7" s="36">
        <v>40.31</v>
      </c>
      <c r="CW7" s="36">
        <v>70.17</v>
      </c>
      <c r="CX7" s="36">
        <v>59.87</v>
      </c>
      <c r="CY7" s="36">
        <v>64.63</v>
      </c>
      <c r="CZ7" s="36">
        <v>73.510000000000005</v>
      </c>
      <c r="DA7" s="36">
        <v>76.45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68.83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0.26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2017-02-14T05:21:48Z</cp:lastPrinted>
  <dcterms:created xsi:type="dcterms:W3CDTF">2017-02-08T03:04:03Z</dcterms:created>
  <dcterms:modified xsi:type="dcterms:W3CDTF">2017-02-16T07:24:55Z</dcterms:modified>
  <cp:category/>
</cp:coreProperties>
</file>